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<sst xmlns="http://schemas.openxmlformats.org/spreadsheetml/2006/main" count="559" uniqueCount="194">
  <si>
    <t>Player</t>
  </si>
  <si>
    <t>State</t>
  </si>
  <si>
    <t>E-50</t>
  </si>
  <si>
    <t>AA</t>
  </si>
  <si>
    <t>Rivals</t>
  </si>
  <si>
    <t>Stars</t>
  </si>
  <si>
    <t>Posn</t>
  </si>
  <si>
    <t>Rank</t>
  </si>
  <si>
    <t>VA</t>
  </si>
  <si>
    <t>Notes</t>
  </si>
  <si>
    <t>SP AA: Position rank. #1=5 points, last=1 point, all others scaled.  Formula: ((((Total+1)-rank)/Total)*4)+1</t>
  </si>
  <si>
    <t>SP State: State rank. #1 = 5 points, last = 1 point, all others scaled.  Formula: ((((Total+1)-rank)/Total)*4)+1</t>
  </si>
  <si>
    <t>SP E-50: SuperPrep Elite 50.  #1 = 5 points, #50 = 1 point, all others scaled. Formula: ((51-rank/50) * 4) +1</t>
  </si>
  <si>
    <t>Rivals Stars: 1 point for each star</t>
  </si>
  <si>
    <t>Points</t>
  </si>
  <si>
    <t>SuperPrep</t>
  </si>
  <si>
    <t>Plyrs</t>
  </si>
  <si>
    <t>Total</t>
  </si>
  <si>
    <t>Yes</t>
  </si>
  <si>
    <t>SuperPrep Rankings</t>
  </si>
  <si>
    <t>Rivals.com Rankings</t>
  </si>
  <si>
    <t>Top</t>
  </si>
  <si>
    <t>T-100</t>
  </si>
  <si>
    <t>Star</t>
  </si>
  <si>
    <t>Composite Rankings</t>
  </si>
  <si>
    <t>SP</t>
  </si>
  <si>
    <t>Pts</t>
  </si>
  <si>
    <t>Burchette, Noland</t>
  </si>
  <si>
    <t>Burnett, Chris</t>
  </si>
  <si>
    <t>Gore, Brandon</t>
  </si>
  <si>
    <t>Hill, Brenden</t>
  </si>
  <si>
    <t>Hodges, Demetrius</t>
  </si>
  <si>
    <t>Imoh, Mike</t>
  </si>
  <si>
    <t>Lewis, Jonathan</t>
  </si>
  <si>
    <t>McPherson, Brian</t>
  </si>
  <si>
    <t>Parker, Robert</t>
  </si>
  <si>
    <t>Rouse, Aaron</t>
  </si>
  <si>
    <t>Rutherford, Antoine</t>
  </si>
  <si>
    <t>Schmitt, Nick</t>
  </si>
  <si>
    <t>Tapp, Darryl</t>
  </si>
  <si>
    <t>Veney, Lamar</t>
  </si>
  <si>
    <t>Vick, Marcus</t>
  </si>
  <si>
    <t>Wade, Cary</t>
  </si>
  <si>
    <t>Williams, Jimmy (ATH)</t>
  </si>
  <si>
    <t>Rivals 100: Rivals.com Top 100 players. #1=5 points, #100= 1 point, all others scaled.</t>
  </si>
  <si>
    <t>Rivals Position: Position rank. #1 = 5 points, last = 1 point, all others scaled. Formula: ((((Total+1)-rank)/Total)*4)+1</t>
  </si>
  <si>
    <t>NR</t>
  </si>
  <si>
    <t>X</t>
  </si>
  <si>
    <t>Jones, Kevin</t>
  </si>
  <si>
    <t>Randall, Bryan</t>
  </si>
  <si>
    <t>Hall, DeAngelo</t>
  </si>
  <si>
    <t>Lee, Fred</t>
  </si>
  <si>
    <t>Hamilton, Justin</t>
  </si>
  <si>
    <t>Humes, Cedric</t>
  </si>
  <si>
    <t>Bradley, Curtis</t>
  </si>
  <si>
    <t>Walton, D.J.</t>
  </si>
  <si>
    <t>King, Jeff</t>
  </si>
  <si>
    <t>Pannell, Chris</t>
  </si>
  <si>
    <t>Hunt, Will</t>
  </si>
  <si>
    <t>McGrath, Danny</t>
  </si>
  <si>
    <t>Warren, Blake</t>
  </si>
  <si>
    <t>Hilton, Kevin</t>
  </si>
  <si>
    <t>Murphy, Jason</t>
  </si>
  <si>
    <t>Anderson, James</t>
  </si>
  <si>
    <t>Clifton, Chris</t>
  </si>
  <si>
    <t>Fleck, Andrew</t>
  </si>
  <si>
    <t>Sandidge, Tim</t>
  </si>
  <si>
    <t>Butler, Reggie</t>
  </si>
  <si>
    <t>Frye, Brandon</t>
  </si>
  <si>
    <t>Adibi, Xavier</t>
  </si>
  <si>
    <t>Booker, Barry</t>
  </si>
  <si>
    <t>Brown, Mike</t>
  </si>
  <si>
    <t>Brown, Duane</t>
  </si>
  <si>
    <t>Carroll, Tripp</t>
  </si>
  <si>
    <t>Clowney, David</t>
  </si>
  <si>
    <t>Ellis, Chris</t>
  </si>
  <si>
    <t>Hall, Vince</t>
  </si>
  <si>
    <t>Holt, Cory</t>
  </si>
  <si>
    <t>Kinzer, John</t>
  </si>
  <si>
    <t>Lewis, Kenny</t>
  </si>
  <si>
    <t>Marshman, Nick</t>
  </si>
  <si>
    <t>Minor, Roland</t>
  </si>
  <si>
    <t>Parker, DJ</t>
  </si>
  <si>
    <t>Powell, Carlton</t>
  </si>
  <si>
    <t>Razzano, Joey</t>
  </si>
  <si>
    <t>Robertson, Kory</t>
  </si>
  <si>
    <t>Warren, Brett</t>
  </si>
  <si>
    <t>Welsh, Matt</t>
  </si>
  <si>
    <t>1/34</t>
  </si>
  <si>
    <t>NC</t>
  </si>
  <si>
    <t>13/34</t>
  </si>
  <si>
    <t>2/34</t>
  </si>
  <si>
    <t>2002 Ave:</t>
  </si>
  <si>
    <t>2001 Ave:</t>
  </si>
  <si>
    <t>2003 Ave:</t>
  </si>
  <si>
    <t>Boone, Greg</t>
  </si>
  <si>
    <t>Whitaker, Ike</t>
  </si>
  <si>
    <t>Lewis, Elan</t>
  </si>
  <si>
    <t>MD</t>
  </si>
  <si>
    <t>GA</t>
  </si>
  <si>
    <t>SC</t>
  </si>
  <si>
    <t>NJ</t>
  </si>
  <si>
    <t>Jefferson, Kenneth</t>
  </si>
  <si>
    <t>Wang, Ed</t>
  </si>
  <si>
    <t>Davis, Eric</t>
  </si>
  <si>
    <t>Graham, Richard</t>
  </si>
  <si>
    <t>Norris, Robert</t>
  </si>
  <si>
    <t>North, Antonio</t>
  </si>
  <si>
    <t>Render, Sergio</t>
  </si>
  <si>
    <t>Thompson, Cordarrow</t>
  </si>
  <si>
    <t>Friday, Stephen</t>
  </si>
  <si>
    <t>Green, Hivera</t>
  </si>
  <si>
    <t>Simmons, Deveon</t>
  </si>
  <si>
    <t>Taylor, Demetrius</t>
  </si>
  <si>
    <t>Harris, Victor</t>
  </si>
  <si>
    <t>Porch, Dorian</t>
  </si>
  <si>
    <t>Virgil, Stephan</t>
  </si>
  <si>
    <t>Martin, Cam</t>
  </si>
  <si>
    <t>Bowden, Brent</t>
  </si>
  <si>
    <t>Cheeseman, Jahre</t>
  </si>
  <si>
    <t>Nolen, Todd</t>
  </si>
  <si>
    <t>Recruiting Rankings 2005</t>
  </si>
  <si>
    <t>Not included: Brandon Holland, Sam Wheeler, William Wall (all are prep school players)</t>
  </si>
  <si>
    <t>Number of recruits:</t>
  </si>
  <si>
    <t>recruitingrankings2005.xls</t>
  </si>
  <si>
    <t>Scout.com Rankings</t>
  </si>
  <si>
    <t>2004 Ave:</t>
  </si>
  <si>
    <t>2005 Ave:</t>
  </si>
  <si>
    <t>Scout</t>
  </si>
  <si>
    <t>Scout.com 100: Scout.com Top 100 players. #1=5 points, #100= 1 point, all others scaled.</t>
  </si>
  <si>
    <t>Scout Stars: 1 point for each star</t>
  </si>
  <si>
    <t>Scout Position: Position rank. #1 = 5 points, last = 1 point, all others scaled. Formula: ((((Total+1)-rank)/Total)*4)+1</t>
  </si>
  <si>
    <t>Hicks, Kent</t>
  </si>
  <si>
    <t>Royal, Eddie</t>
  </si>
  <si>
    <t>Bell, George</t>
  </si>
  <si>
    <t>Glennon, Sean</t>
  </si>
  <si>
    <t>Bowman, Andrew</t>
  </si>
  <si>
    <t>Howard, Carl</t>
  </si>
  <si>
    <t>Gilchrist, Jeremy</t>
  </si>
  <si>
    <t>Ore, Branden</t>
  </si>
  <si>
    <t>Sturdivant, Purnell</t>
  </si>
  <si>
    <t>Miller, Theodore</t>
  </si>
  <si>
    <t>Holland, Brandon</t>
  </si>
  <si>
    <t>Green, Michael</t>
  </si>
  <si>
    <t>Shuman, Ryan</t>
  </si>
  <si>
    <t>Wheeler, Sam</t>
  </si>
  <si>
    <t>Five-Year Average:</t>
  </si>
  <si>
    <t>Comparison of 2001-2005 Classes</t>
  </si>
  <si>
    <t>8/34</t>
  </si>
  <si>
    <t>20/41</t>
  </si>
  <si>
    <t>11/34</t>
  </si>
  <si>
    <t>5/24</t>
  </si>
  <si>
    <t>16/42</t>
  </si>
  <si>
    <t>9/34</t>
  </si>
  <si>
    <t>17/42</t>
  </si>
  <si>
    <t>16/34</t>
  </si>
  <si>
    <t>50/56</t>
  </si>
  <si>
    <t>41/56</t>
  </si>
  <si>
    <t>5/34</t>
  </si>
  <si>
    <t>19/34</t>
  </si>
  <si>
    <t>25/35</t>
  </si>
  <si>
    <t>14/34</t>
  </si>
  <si>
    <t>4/42</t>
  </si>
  <si>
    <t>36/70</t>
  </si>
  <si>
    <t>9/20</t>
  </si>
  <si>
    <t>10/35</t>
  </si>
  <si>
    <t>26/56</t>
  </si>
  <si>
    <t>9/14</t>
  </si>
  <si>
    <t>3/70</t>
  </si>
  <si>
    <t>16/54</t>
  </si>
  <si>
    <t>20/49</t>
  </si>
  <si>
    <t>24/71</t>
  </si>
  <si>
    <t>23/56</t>
  </si>
  <si>
    <t>48/69</t>
  </si>
  <si>
    <t>7/12</t>
  </si>
  <si>
    <t>8/66</t>
  </si>
  <si>
    <t>38/49</t>
  </si>
  <si>
    <t>14/43</t>
  </si>
  <si>
    <t>3/30</t>
  </si>
  <si>
    <t>46/100</t>
  </si>
  <si>
    <t>78/93</t>
  </si>
  <si>
    <t>77/100</t>
  </si>
  <si>
    <t>37/76</t>
  </si>
  <si>
    <t>8/98</t>
  </si>
  <si>
    <t>65/93</t>
  </si>
  <si>
    <t>24/93</t>
  </si>
  <si>
    <t>24/75</t>
  </si>
  <si>
    <t>61/100</t>
  </si>
  <si>
    <t>80/100</t>
  </si>
  <si>
    <t>64/98</t>
  </si>
  <si>
    <t>41/100</t>
  </si>
  <si>
    <t>28/100</t>
  </si>
  <si>
    <t>58/75</t>
  </si>
  <si>
    <t>7/57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</si>
</sst>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 quotePrefix="1">
      <alignment horizontal="right"/>
    </xf>
    <xf numFmtId="0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" xfId="0" applyBorder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2" xfId="0" applyBorder="1" applyAlignment="1" quotePrefix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2" fontId="0" fillId="4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3" borderId="0" xfId="0" applyFill="1" applyAlignment="1" quotePrefix="1">
      <alignment horizontal="right"/>
    </xf>
    <xf numFmtId="0" fontId="0" fillId="3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2" fontId="0" fillId="6" borderId="2" xfId="0" applyNumberForma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Font="1" applyFill="1" applyAlignment="1" quotePrefix="1">
      <alignment horizontal="right"/>
    </xf>
    <xf numFmtId="0" fontId="0" fillId="3" borderId="2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172" fontId="0" fillId="0" borderId="0" xfId="0" applyNumberFormat="1" applyAlignment="1">
      <alignment horizontal="right"/>
    </xf>
    <xf numFmtId="172" fontId="0" fillId="8" borderId="0" xfId="0" applyNumberFormat="1" applyFont="1" applyFill="1" applyBorder="1" applyAlignment="1">
      <alignment/>
    </xf>
    <xf numFmtId="172" fontId="0" fillId="8" borderId="2" xfId="0" applyNumberFormat="1" applyFont="1" applyFill="1" applyBorder="1" applyAlignment="1">
      <alignment/>
    </xf>
    <xf numFmtId="172" fontId="0" fillId="7" borderId="0" xfId="0" applyNumberFormat="1" applyFill="1" applyBorder="1" applyAlignment="1">
      <alignment/>
    </xf>
    <xf numFmtId="172" fontId="0" fillId="7" borderId="2" xfId="0" applyNumberFormat="1" applyFill="1" applyBorder="1" applyAlignment="1">
      <alignment/>
    </xf>
    <xf numFmtId="172" fontId="0" fillId="5" borderId="0" xfId="0" applyNumberFormat="1" applyFill="1" applyBorder="1" applyAlignment="1">
      <alignment/>
    </xf>
    <xf numFmtId="172" fontId="0" fillId="5" borderId="2" xfId="0" applyNumberForma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7" xfId="0" applyNumberFormat="1" applyFont="1" applyFill="1" applyBorder="1" applyAlignment="1" applyProtection="1">
      <alignment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3" width="6.57421875" style="0" bestFit="1" customWidth="1"/>
    <col min="4" max="4" width="6.421875" style="0" customWidth="1"/>
    <col min="5" max="5" width="6.8515625" style="0" customWidth="1"/>
    <col min="6" max="6" width="7.14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8.57421875" style="0" customWidth="1"/>
    <col min="11" max="11" width="7.7109375" style="0" customWidth="1"/>
    <col min="12" max="12" width="8.00390625" style="0" customWidth="1"/>
    <col min="13" max="13" width="21.140625" style="0" bestFit="1" customWidth="1"/>
    <col min="14" max="14" width="6.8515625" style="0" customWidth="1"/>
    <col min="15" max="15" width="7.00390625" style="0" customWidth="1"/>
    <col min="16" max="16" width="7.57421875" style="0" customWidth="1"/>
    <col min="17" max="17" width="8.140625" style="0" customWidth="1"/>
  </cols>
  <sheetData>
    <row r="1" ht="12.75">
      <c r="A1" s="1" t="s">
        <v>121</v>
      </c>
    </row>
    <row r="2" ht="12.75">
      <c r="A2" s="15" t="s">
        <v>124</v>
      </c>
    </row>
    <row r="3" ht="12.75">
      <c r="A3" s="15"/>
    </row>
    <row r="4" spans="1:2" ht="12.75">
      <c r="A4" s="46" t="s">
        <v>123</v>
      </c>
      <c r="B4" s="14">
        <v>22</v>
      </c>
    </row>
    <row r="5" ht="12.75">
      <c r="A5" s="15" t="s">
        <v>122</v>
      </c>
    </row>
    <row r="6" ht="12.75">
      <c r="A6" s="15"/>
    </row>
    <row r="8" spans="1:11" ht="12.75">
      <c r="A8" s="1"/>
      <c r="B8" s="1"/>
      <c r="C8" s="5"/>
      <c r="D8" s="3" t="s">
        <v>15</v>
      </c>
      <c r="E8" s="6"/>
      <c r="F8" s="5"/>
      <c r="G8" s="3" t="s">
        <v>4</v>
      </c>
      <c r="H8" s="6"/>
      <c r="I8" s="5"/>
      <c r="J8" s="3" t="s">
        <v>128</v>
      </c>
      <c r="K8" s="6"/>
    </row>
    <row r="9" spans="1:11" ht="12.75">
      <c r="A9" s="39" t="s">
        <v>0</v>
      </c>
      <c r="B9" s="40" t="s">
        <v>1</v>
      </c>
      <c r="C9" s="7" t="s">
        <v>2</v>
      </c>
      <c r="D9" s="4" t="s">
        <v>3</v>
      </c>
      <c r="E9" s="4" t="s">
        <v>1</v>
      </c>
      <c r="F9" s="7">
        <v>100</v>
      </c>
      <c r="G9" s="4" t="s">
        <v>5</v>
      </c>
      <c r="H9" s="8" t="s">
        <v>6</v>
      </c>
      <c r="I9" s="7">
        <v>100</v>
      </c>
      <c r="J9" s="4" t="s">
        <v>5</v>
      </c>
      <c r="K9" s="8" t="s">
        <v>6</v>
      </c>
    </row>
    <row r="10" spans="1:11" ht="12.75">
      <c r="A10" t="s">
        <v>95</v>
      </c>
      <c r="B10" t="s">
        <v>8</v>
      </c>
      <c r="C10" s="2"/>
      <c r="D10" s="19" t="s">
        <v>18</v>
      </c>
      <c r="E10" s="18" t="s">
        <v>148</v>
      </c>
      <c r="F10" s="16"/>
      <c r="G10" s="122">
        <v>3</v>
      </c>
      <c r="H10" s="43" t="s">
        <v>163</v>
      </c>
      <c r="J10" s="125">
        <v>3</v>
      </c>
      <c r="K10" s="20" t="s">
        <v>179</v>
      </c>
    </row>
    <row r="11" spans="1:11" ht="12.75">
      <c r="A11" t="s">
        <v>118</v>
      </c>
      <c r="B11" t="s">
        <v>8</v>
      </c>
      <c r="C11" s="10"/>
      <c r="D11" s="19"/>
      <c r="E11" s="19" t="s">
        <v>46</v>
      </c>
      <c r="F11" s="17"/>
      <c r="G11" s="122">
        <v>2</v>
      </c>
      <c r="H11" s="14" t="s">
        <v>46</v>
      </c>
      <c r="J11" s="126">
        <v>2</v>
      </c>
      <c r="K11" s="21" t="s">
        <v>46</v>
      </c>
    </row>
    <row r="12" spans="1:11" ht="12.75">
      <c r="A12" t="s">
        <v>119</v>
      </c>
      <c r="B12" t="s">
        <v>101</v>
      </c>
      <c r="C12" s="10"/>
      <c r="D12" s="18"/>
      <c r="E12" s="18" t="s">
        <v>149</v>
      </c>
      <c r="F12" s="16"/>
      <c r="G12" s="122">
        <v>3</v>
      </c>
      <c r="H12" s="43" t="s">
        <v>164</v>
      </c>
      <c r="J12" s="126">
        <v>3</v>
      </c>
      <c r="K12" s="20" t="s">
        <v>180</v>
      </c>
    </row>
    <row r="13" spans="1:11" ht="12.75">
      <c r="A13" t="s">
        <v>104</v>
      </c>
      <c r="B13" t="s">
        <v>8</v>
      </c>
      <c r="C13" s="10"/>
      <c r="D13" s="18"/>
      <c r="E13" s="19" t="s">
        <v>46</v>
      </c>
      <c r="F13" s="16"/>
      <c r="G13" s="123">
        <v>2</v>
      </c>
      <c r="H13" s="14" t="s">
        <v>46</v>
      </c>
      <c r="J13" s="126">
        <v>2</v>
      </c>
      <c r="K13" s="21" t="s">
        <v>46</v>
      </c>
    </row>
    <row r="14" spans="1:11" ht="12.75">
      <c r="A14" t="s">
        <v>110</v>
      </c>
      <c r="B14" t="s">
        <v>8</v>
      </c>
      <c r="C14" s="10"/>
      <c r="D14" s="18"/>
      <c r="E14" s="18" t="s">
        <v>150</v>
      </c>
      <c r="F14" s="16"/>
      <c r="G14" s="123">
        <v>4</v>
      </c>
      <c r="H14" s="43" t="s">
        <v>165</v>
      </c>
      <c r="J14" s="126">
        <v>3</v>
      </c>
      <c r="K14" s="20" t="s">
        <v>181</v>
      </c>
    </row>
    <row r="15" spans="1:11" ht="12.75">
      <c r="A15" t="s">
        <v>105</v>
      </c>
      <c r="B15" t="s">
        <v>8</v>
      </c>
      <c r="C15" s="10"/>
      <c r="D15" s="18"/>
      <c r="E15" s="19" t="s">
        <v>46</v>
      </c>
      <c r="F15" s="16"/>
      <c r="G15" s="123">
        <v>2</v>
      </c>
      <c r="H15" s="14" t="s">
        <v>46</v>
      </c>
      <c r="J15" s="126">
        <v>2</v>
      </c>
      <c r="K15" s="21" t="s">
        <v>46</v>
      </c>
    </row>
    <row r="16" spans="1:11" ht="12.75">
      <c r="A16" t="s">
        <v>111</v>
      </c>
      <c r="B16" t="s">
        <v>100</v>
      </c>
      <c r="C16" s="10"/>
      <c r="D16" s="19" t="s">
        <v>18</v>
      </c>
      <c r="E16" s="18" t="s">
        <v>151</v>
      </c>
      <c r="F16" s="16"/>
      <c r="G16" s="122">
        <v>3</v>
      </c>
      <c r="H16" s="43" t="s">
        <v>166</v>
      </c>
      <c r="J16" s="126">
        <v>3</v>
      </c>
      <c r="K16" s="20" t="s">
        <v>182</v>
      </c>
    </row>
    <row r="17" spans="1:11" ht="12.75">
      <c r="A17" t="s">
        <v>114</v>
      </c>
      <c r="B17" t="s">
        <v>8</v>
      </c>
      <c r="C17" s="10"/>
      <c r="D17" s="19" t="s">
        <v>18</v>
      </c>
      <c r="E17" s="18" t="s">
        <v>88</v>
      </c>
      <c r="F17" s="16">
        <v>28</v>
      </c>
      <c r="G17" s="122">
        <v>5</v>
      </c>
      <c r="H17" s="43" t="s">
        <v>168</v>
      </c>
      <c r="I17">
        <v>60</v>
      </c>
      <c r="J17" s="126">
        <v>4</v>
      </c>
      <c r="K17" s="20" t="s">
        <v>183</v>
      </c>
    </row>
    <row r="18" spans="1:11" ht="12.75">
      <c r="A18" t="s">
        <v>102</v>
      </c>
      <c r="B18" t="s">
        <v>98</v>
      </c>
      <c r="C18" s="10"/>
      <c r="D18" s="18"/>
      <c r="E18" s="18" t="s">
        <v>152</v>
      </c>
      <c r="F18" s="16"/>
      <c r="G18" s="123">
        <v>3</v>
      </c>
      <c r="H18" s="43" t="s">
        <v>167</v>
      </c>
      <c r="J18" s="126">
        <v>3</v>
      </c>
      <c r="K18" s="20" t="s">
        <v>184</v>
      </c>
    </row>
    <row r="19" spans="1:11" ht="12.75">
      <c r="A19" t="s">
        <v>97</v>
      </c>
      <c r="B19" t="s">
        <v>8</v>
      </c>
      <c r="C19" s="10"/>
      <c r="D19" s="19" t="s">
        <v>18</v>
      </c>
      <c r="E19" s="18" t="s">
        <v>91</v>
      </c>
      <c r="F19" s="16"/>
      <c r="G19" s="122">
        <v>4</v>
      </c>
      <c r="H19" s="43" t="s">
        <v>169</v>
      </c>
      <c r="J19" s="126">
        <v>4</v>
      </c>
      <c r="K19" s="20" t="s">
        <v>185</v>
      </c>
    </row>
    <row r="20" spans="1:11" ht="12.75">
      <c r="A20" t="s">
        <v>117</v>
      </c>
      <c r="B20" t="s">
        <v>8</v>
      </c>
      <c r="C20" s="10"/>
      <c r="D20" s="18"/>
      <c r="E20" s="18" t="s">
        <v>90</v>
      </c>
      <c r="F20" s="16"/>
      <c r="G20" s="122">
        <v>3</v>
      </c>
      <c r="H20" s="43" t="s">
        <v>170</v>
      </c>
      <c r="J20" s="126">
        <v>3</v>
      </c>
      <c r="K20" s="20" t="s">
        <v>186</v>
      </c>
    </row>
    <row r="21" spans="1:11" ht="12.75">
      <c r="A21" s="12" t="s">
        <v>120</v>
      </c>
      <c r="B21" s="12" t="s">
        <v>8</v>
      </c>
      <c r="C21" s="10"/>
      <c r="D21" s="19"/>
      <c r="E21" s="18" t="s">
        <v>153</v>
      </c>
      <c r="F21" s="16"/>
      <c r="G21" s="122">
        <v>4</v>
      </c>
      <c r="H21" s="43" t="s">
        <v>171</v>
      </c>
      <c r="J21" s="126">
        <v>3</v>
      </c>
      <c r="K21" s="20" t="s">
        <v>187</v>
      </c>
    </row>
    <row r="22" spans="1:11" ht="12.75">
      <c r="A22" s="12" t="s">
        <v>106</v>
      </c>
      <c r="B22" s="12" t="s">
        <v>98</v>
      </c>
      <c r="C22" s="10"/>
      <c r="D22" s="19"/>
      <c r="E22" s="18" t="s">
        <v>154</v>
      </c>
      <c r="F22" s="16"/>
      <c r="G22" s="122">
        <v>2</v>
      </c>
      <c r="H22" s="14" t="s">
        <v>46</v>
      </c>
      <c r="J22" s="126">
        <v>3</v>
      </c>
      <c r="K22" s="21" t="s">
        <v>46</v>
      </c>
    </row>
    <row r="23" spans="1:11" ht="12.75">
      <c r="A23" t="s">
        <v>107</v>
      </c>
      <c r="B23" t="s">
        <v>8</v>
      </c>
      <c r="C23" s="10"/>
      <c r="D23" s="19"/>
      <c r="E23" s="20" t="s">
        <v>155</v>
      </c>
      <c r="F23" s="16"/>
      <c r="G23" s="123">
        <v>3</v>
      </c>
      <c r="H23" s="43" t="s">
        <v>172</v>
      </c>
      <c r="J23" s="126">
        <v>3</v>
      </c>
      <c r="K23" s="20" t="s">
        <v>188</v>
      </c>
    </row>
    <row r="24" spans="1:11" ht="12.75">
      <c r="A24" t="s">
        <v>115</v>
      </c>
      <c r="B24" t="s">
        <v>99</v>
      </c>
      <c r="C24" s="10"/>
      <c r="D24" s="19"/>
      <c r="E24" s="18" t="s">
        <v>156</v>
      </c>
      <c r="F24" s="17"/>
      <c r="G24" s="122">
        <v>3</v>
      </c>
      <c r="H24" s="43" t="s">
        <v>173</v>
      </c>
      <c r="J24" s="126">
        <v>3</v>
      </c>
      <c r="K24" s="20" t="s">
        <v>189</v>
      </c>
    </row>
    <row r="25" spans="1:11" ht="12.75">
      <c r="A25" t="s">
        <v>108</v>
      </c>
      <c r="B25" t="s">
        <v>99</v>
      </c>
      <c r="C25" s="10"/>
      <c r="D25" s="19"/>
      <c r="E25" s="18" t="s">
        <v>157</v>
      </c>
      <c r="F25" s="16"/>
      <c r="G25" s="122">
        <v>3</v>
      </c>
      <c r="H25" s="43" t="s">
        <v>174</v>
      </c>
      <c r="J25" s="126">
        <v>3</v>
      </c>
      <c r="K25" s="20" t="s">
        <v>190</v>
      </c>
    </row>
    <row r="26" spans="1:11" ht="12.75">
      <c r="A26" t="s">
        <v>112</v>
      </c>
      <c r="B26" t="s">
        <v>8</v>
      </c>
      <c r="C26" s="10"/>
      <c r="D26" s="19" t="s">
        <v>18</v>
      </c>
      <c r="E26" s="18" t="s">
        <v>158</v>
      </c>
      <c r="F26" s="16">
        <v>93</v>
      </c>
      <c r="G26" s="122">
        <v>4</v>
      </c>
      <c r="H26" s="43" t="s">
        <v>175</v>
      </c>
      <c r="J26" s="126">
        <v>4</v>
      </c>
      <c r="K26" s="20" t="s">
        <v>191</v>
      </c>
    </row>
    <row r="27" spans="1:11" ht="12.75">
      <c r="A27" t="s">
        <v>113</v>
      </c>
      <c r="B27" t="s">
        <v>8</v>
      </c>
      <c r="C27" s="10"/>
      <c r="D27" s="19"/>
      <c r="E27" s="18" t="s">
        <v>159</v>
      </c>
      <c r="F27" s="18"/>
      <c r="G27" s="122">
        <v>3</v>
      </c>
      <c r="H27" s="43" t="s">
        <v>176</v>
      </c>
      <c r="J27" s="126">
        <v>3</v>
      </c>
      <c r="K27" s="21" t="s">
        <v>46</v>
      </c>
    </row>
    <row r="28" spans="1:11" ht="12.75">
      <c r="A28" t="s">
        <v>109</v>
      </c>
      <c r="B28" t="s">
        <v>8</v>
      </c>
      <c r="C28" s="10"/>
      <c r="D28" s="19"/>
      <c r="E28" s="19" t="s">
        <v>46</v>
      </c>
      <c r="F28" s="16"/>
      <c r="G28" s="122">
        <v>2</v>
      </c>
      <c r="H28" s="14" t="s">
        <v>46</v>
      </c>
      <c r="J28" s="126">
        <v>2</v>
      </c>
      <c r="K28" s="21" t="s">
        <v>46</v>
      </c>
    </row>
    <row r="29" spans="1:11" ht="12.75">
      <c r="A29" t="s">
        <v>116</v>
      </c>
      <c r="B29" t="s">
        <v>89</v>
      </c>
      <c r="C29" s="10"/>
      <c r="D29" s="18"/>
      <c r="E29" s="18" t="s">
        <v>160</v>
      </c>
      <c r="F29" s="17"/>
      <c r="G29" s="122">
        <v>3</v>
      </c>
      <c r="H29" s="14" t="s">
        <v>46</v>
      </c>
      <c r="J29" s="126">
        <v>2</v>
      </c>
      <c r="K29" s="20" t="s">
        <v>192</v>
      </c>
    </row>
    <row r="30" spans="1:11" ht="12.75">
      <c r="A30" t="s">
        <v>103</v>
      </c>
      <c r="B30" t="s">
        <v>8</v>
      </c>
      <c r="C30" s="10"/>
      <c r="D30" s="19"/>
      <c r="E30" s="18" t="s">
        <v>161</v>
      </c>
      <c r="F30" s="16"/>
      <c r="G30" s="122">
        <v>3</v>
      </c>
      <c r="H30" s="43" t="s">
        <v>177</v>
      </c>
      <c r="J30" s="126">
        <v>3</v>
      </c>
      <c r="K30" s="21" t="s">
        <v>46</v>
      </c>
    </row>
    <row r="31" spans="1:11" ht="12.75">
      <c r="A31" s="29" t="s">
        <v>96</v>
      </c>
      <c r="B31" s="29" t="s">
        <v>98</v>
      </c>
      <c r="C31" s="35"/>
      <c r="D31" s="36" t="s">
        <v>18</v>
      </c>
      <c r="E31" s="37" t="s">
        <v>162</v>
      </c>
      <c r="F31" s="38"/>
      <c r="G31" s="124">
        <v>4</v>
      </c>
      <c r="H31" s="44" t="s">
        <v>178</v>
      </c>
      <c r="I31" s="29"/>
      <c r="J31" s="127">
        <v>4</v>
      </c>
      <c r="K31" s="42" t="s">
        <v>193</v>
      </c>
    </row>
    <row r="33" ht="12.75">
      <c r="A33" s="1" t="s">
        <v>9</v>
      </c>
    </row>
    <row r="34" ht="12.75">
      <c r="A34" t="s">
        <v>12</v>
      </c>
    </row>
    <row r="35" ht="12.75">
      <c r="A35" t="s">
        <v>10</v>
      </c>
    </row>
    <row r="36" ht="12.75">
      <c r="A36" t="s">
        <v>11</v>
      </c>
    </row>
    <row r="38" ht="12.75">
      <c r="A38" t="s">
        <v>44</v>
      </c>
    </row>
    <row r="39" ht="12.75">
      <c r="A39" t="s">
        <v>13</v>
      </c>
    </row>
    <row r="40" ht="12.75">
      <c r="A40" t="s">
        <v>45</v>
      </c>
    </row>
    <row r="42" ht="12.75">
      <c r="A42" t="s">
        <v>129</v>
      </c>
    </row>
    <row r="43" ht="12.75">
      <c r="A43" t="s">
        <v>130</v>
      </c>
    </row>
    <row r="44" ht="12.75">
      <c r="A44" t="s">
        <v>131</v>
      </c>
    </row>
    <row r="46" spans="1:15" ht="12.75">
      <c r="A46" s="22"/>
      <c r="B46" s="23"/>
      <c r="C46" s="23"/>
      <c r="D46" s="23"/>
      <c r="E46" s="23"/>
      <c r="F46" s="3"/>
      <c r="G46" s="3" t="s">
        <v>19</v>
      </c>
      <c r="H46" s="23"/>
      <c r="I46" s="23"/>
      <c r="J46" s="23"/>
      <c r="K46" s="23"/>
      <c r="L46" s="6"/>
      <c r="O46" s="11"/>
    </row>
    <row r="47" spans="1:14" ht="12.75">
      <c r="A47" s="25"/>
      <c r="B47" s="30"/>
      <c r="C47" s="47" t="s">
        <v>2</v>
      </c>
      <c r="D47" s="47" t="s">
        <v>2</v>
      </c>
      <c r="E47" s="55" t="s">
        <v>3</v>
      </c>
      <c r="F47" s="55" t="s">
        <v>3</v>
      </c>
      <c r="G47" s="66" t="s">
        <v>1</v>
      </c>
      <c r="H47" s="66" t="s">
        <v>1</v>
      </c>
      <c r="I47" s="47" t="s">
        <v>2</v>
      </c>
      <c r="J47" s="55" t="s">
        <v>3</v>
      </c>
      <c r="K47" s="66" t="s">
        <v>1</v>
      </c>
      <c r="L47" s="75" t="s">
        <v>17</v>
      </c>
      <c r="M47" s="11"/>
      <c r="N47" s="11"/>
    </row>
    <row r="48" spans="1:14" ht="12.75">
      <c r="A48" s="28" t="s">
        <v>0</v>
      </c>
      <c r="B48" s="31" t="s">
        <v>1</v>
      </c>
      <c r="C48" s="48" t="s">
        <v>7</v>
      </c>
      <c r="D48" s="48" t="s">
        <v>16</v>
      </c>
      <c r="E48" s="56" t="s">
        <v>7</v>
      </c>
      <c r="F48" s="56" t="s">
        <v>16</v>
      </c>
      <c r="G48" s="67" t="s">
        <v>7</v>
      </c>
      <c r="H48" s="67" t="s">
        <v>16</v>
      </c>
      <c r="I48" s="48" t="s">
        <v>14</v>
      </c>
      <c r="J48" s="60" t="s">
        <v>14</v>
      </c>
      <c r="K48" s="71" t="s">
        <v>14</v>
      </c>
      <c r="L48" s="76" t="s">
        <v>14</v>
      </c>
      <c r="M48" s="11"/>
      <c r="N48" s="11"/>
    </row>
    <row r="49" spans="1:14" ht="12.75">
      <c r="A49" t="s">
        <v>95</v>
      </c>
      <c r="B49" t="s">
        <v>8</v>
      </c>
      <c r="C49" s="49"/>
      <c r="D49" s="50"/>
      <c r="E49" s="57">
        <v>15</v>
      </c>
      <c r="F49" s="57">
        <v>17</v>
      </c>
      <c r="G49" s="68">
        <v>8</v>
      </c>
      <c r="H49" s="68">
        <v>34</v>
      </c>
      <c r="I49" s="49"/>
      <c r="J49" s="61">
        <f>(((F49+1)-E49)/F49)*4+1</f>
        <v>1.7058823529411766</v>
      </c>
      <c r="K49" s="72">
        <f>(((H49+1)-G49)/H49)*4+1</f>
        <v>4.1764705882352935</v>
      </c>
      <c r="L49" s="104">
        <f aca="true" t="shared" si="0" ref="L49:L70">+I49+J49+K49</f>
        <v>5.88235294117647</v>
      </c>
      <c r="M49" s="12"/>
      <c r="N49" s="12"/>
    </row>
    <row r="50" spans="1:12" ht="12.75">
      <c r="A50" t="s">
        <v>118</v>
      </c>
      <c r="B50" t="s">
        <v>8</v>
      </c>
      <c r="C50" s="50"/>
      <c r="D50" s="50"/>
      <c r="E50" s="57"/>
      <c r="F50" s="57"/>
      <c r="G50" s="68"/>
      <c r="H50" s="68"/>
      <c r="I50" s="49"/>
      <c r="J50" s="61"/>
      <c r="K50" s="72"/>
      <c r="L50" s="104">
        <f t="shared" si="0"/>
        <v>0</v>
      </c>
    </row>
    <row r="51" spans="1:12" ht="12.75">
      <c r="A51" t="s">
        <v>119</v>
      </c>
      <c r="B51" t="s">
        <v>101</v>
      </c>
      <c r="C51" s="49"/>
      <c r="D51" s="50"/>
      <c r="E51" s="57"/>
      <c r="F51" s="57"/>
      <c r="G51" s="68">
        <v>20</v>
      </c>
      <c r="H51" s="68">
        <v>41</v>
      </c>
      <c r="I51" s="49"/>
      <c r="J51" s="62"/>
      <c r="K51" s="72">
        <f>(((H51+1)-G51)/H51)*4+1</f>
        <v>3.1463414634146343</v>
      </c>
      <c r="L51" s="104">
        <f t="shared" si="0"/>
        <v>3.1463414634146343</v>
      </c>
    </row>
    <row r="52" spans="1:12" ht="12.75">
      <c r="A52" t="s">
        <v>104</v>
      </c>
      <c r="B52" t="s">
        <v>8</v>
      </c>
      <c r="C52" s="49"/>
      <c r="D52" s="50"/>
      <c r="E52" s="57"/>
      <c r="F52" s="57"/>
      <c r="G52" s="68"/>
      <c r="H52" s="68"/>
      <c r="I52" s="49"/>
      <c r="J52" s="61"/>
      <c r="K52" s="72"/>
      <c r="L52" s="104">
        <f t="shared" si="0"/>
        <v>0</v>
      </c>
    </row>
    <row r="53" spans="1:12" ht="12.75">
      <c r="A53" t="s">
        <v>110</v>
      </c>
      <c r="B53" t="s">
        <v>8</v>
      </c>
      <c r="C53" s="49"/>
      <c r="D53" s="50"/>
      <c r="E53" s="57"/>
      <c r="F53" s="57"/>
      <c r="G53" s="68">
        <v>11</v>
      </c>
      <c r="H53" s="68">
        <v>34</v>
      </c>
      <c r="I53" s="49"/>
      <c r="J53" s="61"/>
      <c r="K53" s="72">
        <f>(((H53+1)-G53)/H53)*4+1</f>
        <v>3.823529411764706</v>
      </c>
      <c r="L53" s="104">
        <f t="shared" si="0"/>
        <v>3.823529411764706</v>
      </c>
    </row>
    <row r="54" spans="1:12" ht="12.75">
      <c r="A54" t="s">
        <v>105</v>
      </c>
      <c r="B54" t="s">
        <v>8</v>
      </c>
      <c r="C54" s="49"/>
      <c r="D54" s="50"/>
      <c r="E54" s="57"/>
      <c r="F54" s="57"/>
      <c r="G54" s="68"/>
      <c r="H54" s="68"/>
      <c r="I54" s="49"/>
      <c r="J54" s="61"/>
      <c r="K54" s="72"/>
      <c r="L54" s="104">
        <f t="shared" si="0"/>
        <v>0</v>
      </c>
    </row>
    <row r="55" spans="1:12" ht="12.75">
      <c r="A55" t="s">
        <v>111</v>
      </c>
      <c r="B55" t="s">
        <v>100</v>
      </c>
      <c r="C55" s="49"/>
      <c r="D55" s="50"/>
      <c r="E55" s="57">
        <v>32</v>
      </c>
      <c r="F55" s="57">
        <v>48</v>
      </c>
      <c r="G55" s="68">
        <v>5</v>
      </c>
      <c r="H55" s="68">
        <v>24</v>
      </c>
      <c r="I55" s="49"/>
      <c r="J55" s="61">
        <f>(((F55+1)-E55)/F55)*4+1</f>
        <v>2.416666666666667</v>
      </c>
      <c r="K55" s="72">
        <f aca="true" t="shared" si="1" ref="K55:K66">(((H55+1)-G55)/H55)*4+1</f>
        <v>4.333333333333334</v>
      </c>
      <c r="L55" s="104">
        <f t="shared" si="0"/>
        <v>6.750000000000001</v>
      </c>
    </row>
    <row r="56" spans="1:12" ht="12.75">
      <c r="A56" t="s">
        <v>114</v>
      </c>
      <c r="B56" t="s">
        <v>8</v>
      </c>
      <c r="C56" s="50"/>
      <c r="D56" s="50"/>
      <c r="E56" s="57">
        <v>8</v>
      </c>
      <c r="F56" s="57">
        <v>41</v>
      </c>
      <c r="G56" s="68">
        <v>1</v>
      </c>
      <c r="H56" s="68">
        <v>34</v>
      </c>
      <c r="I56" s="49"/>
      <c r="J56" s="61">
        <f>(((F56+1)-E56)/F56)*4+1</f>
        <v>4.317073170731707</v>
      </c>
      <c r="K56" s="72">
        <f t="shared" si="1"/>
        <v>5</v>
      </c>
      <c r="L56" s="104">
        <f t="shared" si="0"/>
        <v>9.317073170731707</v>
      </c>
    </row>
    <row r="57" spans="1:12" ht="12.75">
      <c r="A57" t="s">
        <v>102</v>
      </c>
      <c r="B57" t="s">
        <v>98</v>
      </c>
      <c r="C57" s="49"/>
      <c r="D57" s="50"/>
      <c r="E57" s="57"/>
      <c r="F57" s="57"/>
      <c r="G57" s="68">
        <v>16</v>
      </c>
      <c r="H57" s="68">
        <v>42</v>
      </c>
      <c r="I57" s="49"/>
      <c r="J57" s="62"/>
      <c r="K57" s="72">
        <f t="shared" si="1"/>
        <v>3.5714285714285716</v>
      </c>
      <c r="L57" s="104">
        <f t="shared" si="0"/>
        <v>3.5714285714285716</v>
      </c>
    </row>
    <row r="58" spans="1:12" ht="12.75">
      <c r="A58" t="s">
        <v>97</v>
      </c>
      <c r="B58" t="s">
        <v>8</v>
      </c>
      <c r="C58" s="49"/>
      <c r="D58" s="50"/>
      <c r="E58" s="57">
        <v>18</v>
      </c>
      <c r="F58" s="57">
        <v>33</v>
      </c>
      <c r="G58" s="68">
        <v>2</v>
      </c>
      <c r="H58" s="68">
        <v>34</v>
      </c>
      <c r="I58" s="49"/>
      <c r="J58" s="61">
        <f>(((F58+1)-E58)/F58)*4+1</f>
        <v>2.9393939393939394</v>
      </c>
      <c r="K58" s="72">
        <f t="shared" si="1"/>
        <v>4.882352941176471</v>
      </c>
      <c r="L58" s="104">
        <f t="shared" si="0"/>
        <v>7.8217468805704105</v>
      </c>
    </row>
    <row r="59" spans="1:12" ht="12.75">
      <c r="A59" t="s">
        <v>117</v>
      </c>
      <c r="B59" t="s">
        <v>8</v>
      </c>
      <c r="C59" s="50"/>
      <c r="D59" s="50"/>
      <c r="E59" s="57"/>
      <c r="F59" s="57"/>
      <c r="G59" s="68">
        <v>13</v>
      </c>
      <c r="H59" s="68">
        <v>34</v>
      </c>
      <c r="I59" s="49"/>
      <c r="J59" s="61"/>
      <c r="K59" s="72">
        <f t="shared" si="1"/>
        <v>3.588235294117647</v>
      </c>
      <c r="L59" s="104">
        <f t="shared" si="0"/>
        <v>3.588235294117647</v>
      </c>
    </row>
    <row r="60" spans="1:12" ht="12.75">
      <c r="A60" s="12" t="s">
        <v>120</v>
      </c>
      <c r="B60" s="12" t="s">
        <v>8</v>
      </c>
      <c r="C60" s="51"/>
      <c r="D60" s="52"/>
      <c r="E60" s="58"/>
      <c r="F60" s="58"/>
      <c r="G60" s="69">
        <v>9</v>
      </c>
      <c r="H60" s="69">
        <v>34</v>
      </c>
      <c r="I60" s="51"/>
      <c r="J60" s="63"/>
      <c r="K60" s="73">
        <f t="shared" si="1"/>
        <v>4.0588235294117645</v>
      </c>
      <c r="L60" s="104">
        <f t="shared" si="0"/>
        <v>4.0588235294117645</v>
      </c>
    </row>
    <row r="61" spans="1:12" ht="12.75">
      <c r="A61" s="12" t="s">
        <v>106</v>
      </c>
      <c r="B61" s="12" t="s">
        <v>98</v>
      </c>
      <c r="C61" s="51"/>
      <c r="D61" s="52"/>
      <c r="E61" s="58"/>
      <c r="F61" s="58"/>
      <c r="G61" s="69">
        <v>17</v>
      </c>
      <c r="H61" s="69">
        <v>42</v>
      </c>
      <c r="I61" s="51"/>
      <c r="J61" s="64"/>
      <c r="K61" s="73">
        <f t="shared" si="1"/>
        <v>3.4761904761904763</v>
      </c>
      <c r="L61" s="104">
        <f t="shared" si="0"/>
        <v>3.4761904761904763</v>
      </c>
    </row>
    <row r="62" spans="1:12" ht="12.75">
      <c r="A62" t="s">
        <v>107</v>
      </c>
      <c r="B62" t="s">
        <v>8</v>
      </c>
      <c r="C62" s="49"/>
      <c r="D62" s="50"/>
      <c r="E62" s="57"/>
      <c r="F62" s="57"/>
      <c r="G62" s="68">
        <v>16</v>
      </c>
      <c r="H62" s="68">
        <v>34</v>
      </c>
      <c r="I62" s="49"/>
      <c r="J62" s="61"/>
      <c r="K62" s="72">
        <f t="shared" si="1"/>
        <v>3.235294117647059</v>
      </c>
      <c r="L62" s="104">
        <f t="shared" si="0"/>
        <v>3.235294117647059</v>
      </c>
    </row>
    <row r="63" spans="1:12" ht="12.75">
      <c r="A63" t="s">
        <v>115</v>
      </c>
      <c r="B63" t="s">
        <v>99</v>
      </c>
      <c r="C63" s="50"/>
      <c r="D63" s="50"/>
      <c r="E63" s="57"/>
      <c r="F63" s="57"/>
      <c r="G63" s="68">
        <v>50</v>
      </c>
      <c r="H63" s="68">
        <v>56</v>
      </c>
      <c r="I63" s="49"/>
      <c r="J63" s="61"/>
      <c r="K63" s="72">
        <f t="shared" si="1"/>
        <v>1.5</v>
      </c>
      <c r="L63" s="104">
        <f t="shared" si="0"/>
        <v>1.5</v>
      </c>
    </row>
    <row r="64" spans="1:12" ht="12.75">
      <c r="A64" t="s">
        <v>108</v>
      </c>
      <c r="B64" t="s">
        <v>99</v>
      </c>
      <c r="C64" s="49"/>
      <c r="D64" s="50"/>
      <c r="E64" s="57"/>
      <c r="F64" s="57"/>
      <c r="G64" s="68">
        <v>41</v>
      </c>
      <c r="H64" s="68">
        <v>56</v>
      </c>
      <c r="I64" s="49"/>
      <c r="J64" s="61"/>
      <c r="K64" s="72">
        <f t="shared" si="1"/>
        <v>2.142857142857143</v>
      </c>
      <c r="L64" s="104">
        <f t="shared" si="0"/>
        <v>2.142857142857143</v>
      </c>
    </row>
    <row r="65" spans="1:12" ht="12.75">
      <c r="A65" t="s">
        <v>112</v>
      </c>
      <c r="B65" t="s">
        <v>8</v>
      </c>
      <c r="C65" s="49"/>
      <c r="D65" s="50"/>
      <c r="E65" s="57">
        <v>23</v>
      </c>
      <c r="F65" s="57">
        <v>40</v>
      </c>
      <c r="G65" s="68">
        <v>5</v>
      </c>
      <c r="H65" s="68">
        <v>34</v>
      </c>
      <c r="I65" s="49"/>
      <c r="J65" s="61">
        <f>(((F65+1)-E65)/F65)*4+1</f>
        <v>2.8</v>
      </c>
      <c r="K65" s="72">
        <f t="shared" si="1"/>
        <v>4.529411764705882</v>
      </c>
      <c r="L65" s="104">
        <f t="shared" si="0"/>
        <v>7.329411764705882</v>
      </c>
    </row>
    <row r="66" spans="1:12" ht="12.75">
      <c r="A66" t="s">
        <v>113</v>
      </c>
      <c r="B66" t="s">
        <v>8</v>
      </c>
      <c r="C66" s="49"/>
      <c r="D66" s="50"/>
      <c r="E66" s="57"/>
      <c r="F66" s="57"/>
      <c r="G66" s="68">
        <v>19</v>
      </c>
      <c r="H66" s="68">
        <v>34</v>
      </c>
      <c r="I66" s="49"/>
      <c r="J66" s="61"/>
      <c r="K66" s="72">
        <f t="shared" si="1"/>
        <v>2.8823529411764706</v>
      </c>
      <c r="L66" s="104">
        <f t="shared" si="0"/>
        <v>2.8823529411764706</v>
      </c>
    </row>
    <row r="67" spans="1:12" ht="12.75">
      <c r="A67" t="s">
        <v>109</v>
      </c>
      <c r="B67" t="s">
        <v>8</v>
      </c>
      <c r="C67" s="49"/>
      <c r="D67" s="50"/>
      <c r="E67" s="57"/>
      <c r="F67" s="57"/>
      <c r="G67" s="68"/>
      <c r="H67" s="68"/>
      <c r="I67" s="49"/>
      <c r="J67" s="61"/>
      <c r="K67" s="72"/>
      <c r="L67" s="104">
        <f t="shared" si="0"/>
        <v>0</v>
      </c>
    </row>
    <row r="68" spans="1:12" ht="12.75">
      <c r="A68" t="s">
        <v>116</v>
      </c>
      <c r="B68" t="s">
        <v>89</v>
      </c>
      <c r="C68" s="50"/>
      <c r="D68" s="50"/>
      <c r="E68" s="57"/>
      <c r="F68" s="57"/>
      <c r="G68" s="68">
        <v>25</v>
      </c>
      <c r="H68" s="68">
        <v>35</v>
      </c>
      <c r="I68" s="49"/>
      <c r="J68" s="61"/>
      <c r="K68" s="72">
        <f>(((H68+1)-G68)/H68)*4+1</f>
        <v>2.257142857142857</v>
      </c>
      <c r="L68" s="104">
        <f t="shared" si="0"/>
        <v>2.257142857142857</v>
      </c>
    </row>
    <row r="69" spans="1:12" ht="12.75">
      <c r="A69" t="s">
        <v>103</v>
      </c>
      <c r="B69" t="s">
        <v>8</v>
      </c>
      <c r="C69" s="49"/>
      <c r="D69" s="50"/>
      <c r="E69" s="57"/>
      <c r="F69" s="57"/>
      <c r="G69" s="68">
        <v>14</v>
      </c>
      <c r="H69" s="68">
        <v>34</v>
      </c>
      <c r="I69" s="49"/>
      <c r="J69" s="61"/>
      <c r="K69" s="72">
        <f>(((H69+1)-G69)/H69)*4+1</f>
        <v>3.4705882352941178</v>
      </c>
      <c r="L69" s="104">
        <f t="shared" si="0"/>
        <v>3.4705882352941178</v>
      </c>
    </row>
    <row r="70" spans="1:12" ht="12.75">
      <c r="A70" s="29" t="s">
        <v>96</v>
      </c>
      <c r="B70" s="29" t="s">
        <v>98</v>
      </c>
      <c r="C70" s="53"/>
      <c r="D70" s="54"/>
      <c r="E70" s="59">
        <v>5</v>
      </c>
      <c r="F70" s="59">
        <v>17</v>
      </c>
      <c r="G70" s="70">
        <v>4</v>
      </c>
      <c r="H70" s="70">
        <v>42</v>
      </c>
      <c r="I70" s="53"/>
      <c r="J70" s="65">
        <f>(((F70+1)-E70)/F70)*4+1</f>
        <v>4.0588235294117645</v>
      </c>
      <c r="K70" s="74">
        <f>(((H70+1)-G70)/H70)*4+1</f>
        <v>4.714285714285714</v>
      </c>
      <c r="L70" s="105">
        <f t="shared" si="0"/>
        <v>8.77310924369748</v>
      </c>
    </row>
    <row r="72" spans="3:10" ht="12.75">
      <c r="C72" s="2"/>
      <c r="D72" s="2"/>
      <c r="E72" s="2"/>
      <c r="F72" s="2"/>
      <c r="G72" s="2"/>
      <c r="H72" s="2"/>
      <c r="I72" s="2"/>
      <c r="J72" s="9"/>
    </row>
    <row r="74" spans="1:11" ht="12.75">
      <c r="A74" s="22"/>
      <c r="B74" s="23"/>
      <c r="C74" s="23"/>
      <c r="D74" s="3"/>
      <c r="E74" s="3" t="s">
        <v>20</v>
      </c>
      <c r="F74" s="23"/>
      <c r="G74" s="23"/>
      <c r="H74" s="23"/>
      <c r="I74" s="23"/>
      <c r="J74" s="24"/>
      <c r="K74" s="11"/>
    </row>
    <row r="75" spans="1:11" ht="12.75">
      <c r="A75" s="25"/>
      <c r="B75" s="30"/>
      <c r="C75" s="47" t="s">
        <v>21</v>
      </c>
      <c r="D75" s="55"/>
      <c r="E75" s="66" t="s">
        <v>6</v>
      </c>
      <c r="F75" s="80" t="s">
        <v>6</v>
      </c>
      <c r="G75" s="83" t="s">
        <v>22</v>
      </c>
      <c r="H75" s="55" t="s">
        <v>23</v>
      </c>
      <c r="I75" s="88" t="s">
        <v>6</v>
      </c>
      <c r="J75" s="89" t="s">
        <v>17</v>
      </c>
      <c r="K75" s="11"/>
    </row>
    <row r="76" spans="1:11" ht="12.75">
      <c r="A76" s="28" t="s">
        <v>0</v>
      </c>
      <c r="B76" s="31" t="s">
        <v>1</v>
      </c>
      <c r="C76" s="48">
        <v>100</v>
      </c>
      <c r="D76" s="60" t="s">
        <v>5</v>
      </c>
      <c r="E76" s="67" t="s">
        <v>7</v>
      </c>
      <c r="F76" s="71" t="s">
        <v>16</v>
      </c>
      <c r="G76" s="84" t="s">
        <v>14</v>
      </c>
      <c r="H76" s="60" t="s">
        <v>14</v>
      </c>
      <c r="I76" s="71" t="s">
        <v>14</v>
      </c>
      <c r="J76" s="90" t="s">
        <v>14</v>
      </c>
      <c r="K76" s="11"/>
    </row>
    <row r="77" spans="1:11" ht="12.75">
      <c r="A77" t="s">
        <v>95</v>
      </c>
      <c r="B77" t="s">
        <v>8</v>
      </c>
      <c r="C77" s="50"/>
      <c r="D77" s="77">
        <v>3</v>
      </c>
      <c r="E77" s="81">
        <v>36</v>
      </c>
      <c r="F77" s="81">
        <v>70</v>
      </c>
      <c r="G77" s="85"/>
      <c r="H77" s="77">
        <f>+D77</f>
        <v>3</v>
      </c>
      <c r="I77" s="72">
        <f>(((F77+1)-E77)/F77)*4+1</f>
        <v>3</v>
      </c>
      <c r="J77" s="102">
        <f>+G77+H77+I77</f>
        <v>6</v>
      </c>
      <c r="K77" s="13"/>
    </row>
    <row r="78" spans="1:11" ht="12.75">
      <c r="A78" t="s">
        <v>118</v>
      </c>
      <c r="B78" t="s">
        <v>8</v>
      </c>
      <c r="C78" s="50"/>
      <c r="D78" s="77">
        <v>2</v>
      </c>
      <c r="E78" s="81"/>
      <c r="F78" s="81"/>
      <c r="G78" s="85"/>
      <c r="H78" s="77">
        <f aca="true" t="shared" si="2" ref="H78:H97">+D78</f>
        <v>2</v>
      </c>
      <c r="I78" s="72"/>
      <c r="J78" s="102">
        <f>+G78+H78+I78</f>
        <v>2</v>
      </c>
      <c r="K78" s="13"/>
    </row>
    <row r="79" spans="1:11" ht="12.75">
      <c r="A79" t="s">
        <v>119</v>
      </c>
      <c r="B79" t="s">
        <v>101</v>
      </c>
      <c r="C79" s="50"/>
      <c r="D79" s="77">
        <v>3</v>
      </c>
      <c r="E79" s="81">
        <v>9</v>
      </c>
      <c r="F79" s="81">
        <v>20</v>
      </c>
      <c r="G79" s="85"/>
      <c r="H79" s="77">
        <f t="shared" si="2"/>
        <v>3</v>
      </c>
      <c r="I79" s="72">
        <f>(((F79+1)-E79)/F79)*4+1</f>
        <v>3.4</v>
      </c>
      <c r="J79" s="102">
        <f>+G79+H79+I79</f>
        <v>6.4</v>
      </c>
      <c r="K79" s="13"/>
    </row>
    <row r="80" spans="1:11" ht="12.75">
      <c r="A80" t="s">
        <v>104</v>
      </c>
      <c r="B80" t="s">
        <v>8</v>
      </c>
      <c r="C80" s="50"/>
      <c r="D80" s="78">
        <v>2</v>
      </c>
      <c r="E80" s="81"/>
      <c r="F80" s="81"/>
      <c r="G80" s="85"/>
      <c r="H80" s="77">
        <f t="shared" si="2"/>
        <v>2</v>
      </c>
      <c r="I80" s="72"/>
      <c r="J80" s="102">
        <f>+G80+H80+I80</f>
        <v>2</v>
      </c>
      <c r="K80" s="13"/>
    </row>
    <row r="81" spans="1:11" ht="12.75">
      <c r="A81" t="s">
        <v>110</v>
      </c>
      <c r="B81" t="s">
        <v>8</v>
      </c>
      <c r="C81" s="50"/>
      <c r="D81" s="78">
        <v>4</v>
      </c>
      <c r="E81" s="81">
        <v>10</v>
      </c>
      <c r="F81" s="81">
        <v>35</v>
      </c>
      <c r="G81" s="85"/>
      <c r="H81" s="77">
        <f t="shared" si="2"/>
        <v>4</v>
      </c>
      <c r="I81" s="72">
        <f>(((F81+1)-E81)/F81)*4+1</f>
        <v>3.9714285714285715</v>
      </c>
      <c r="J81" s="102">
        <f>+G81+H81+I81</f>
        <v>7.9714285714285715</v>
      </c>
      <c r="K81" s="13"/>
    </row>
    <row r="82" spans="1:11" ht="12.75">
      <c r="A82" t="s">
        <v>105</v>
      </c>
      <c r="B82" t="s">
        <v>8</v>
      </c>
      <c r="C82" s="50"/>
      <c r="D82" s="78">
        <v>2</v>
      </c>
      <c r="E82" s="81"/>
      <c r="F82" s="81"/>
      <c r="G82" s="85"/>
      <c r="H82" s="77">
        <f t="shared" si="2"/>
        <v>2</v>
      </c>
      <c r="I82" s="72"/>
      <c r="J82" s="102">
        <f aca="true" t="shared" si="3" ref="J82:J96">+G82+H82+I82</f>
        <v>2</v>
      </c>
      <c r="K82" s="13"/>
    </row>
    <row r="83" spans="1:11" ht="12.75">
      <c r="A83" t="s">
        <v>111</v>
      </c>
      <c r="B83" t="s">
        <v>100</v>
      </c>
      <c r="C83" s="50"/>
      <c r="D83" s="77">
        <v>3</v>
      </c>
      <c r="E83" s="81">
        <v>26</v>
      </c>
      <c r="F83" s="81">
        <v>56</v>
      </c>
      <c r="G83" s="85"/>
      <c r="H83" s="77">
        <f t="shared" si="2"/>
        <v>3</v>
      </c>
      <c r="I83" s="72">
        <f aca="true" t="shared" si="4" ref="I83:I94">(((F83+1)-E83)/F83)*4+1</f>
        <v>3.2142857142857144</v>
      </c>
      <c r="J83" s="102">
        <f t="shared" si="3"/>
        <v>6.214285714285714</v>
      </c>
      <c r="K83" s="13"/>
    </row>
    <row r="84" spans="1:11" ht="12.75">
      <c r="A84" t="s">
        <v>114</v>
      </c>
      <c r="B84" t="s">
        <v>8</v>
      </c>
      <c r="C84" s="50">
        <v>28</v>
      </c>
      <c r="D84" s="77">
        <v>5</v>
      </c>
      <c r="E84" s="81">
        <v>3</v>
      </c>
      <c r="F84" s="81">
        <v>70</v>
      </c>
      <c r="G84" s="86">
        <f>+(((101-C84)/100)*4)+1</f>
        <v>3.92</v>
      </c>
      <c r="H84" s="77">
        <f t="shared" si="2"/>
        <v>5</v>
      </c>
      <c r="I84" s="72">
        <f t="shared" si="4"/>
        <v>4.885714285714286</v>
      </c>
      <c r="J84" s="102">
        <f t="shared" si="3"/>
        <v>13.805714285714286</v>
      </c>
      <c r="K84" s="13"/>
    </row>
    <row r="85" spans="1:11" ht="12.75">
      <c r="A85" t="s">
        <v>102</v>
      </c>
      <c r="B85" t="s">
        <v>98</v>
      </c>
      <c r="C85" s="50"/>
      <c r="D85" s="78">
        <v>3</v>
      </c>
      <c r="E85" s="81">
        <v>9</v>
      </c>
      <c r="F85" s="81">
        <v>14</v>
      </c>
      <c r="G85" s="85"/>
      <c r="H85" s="77">
        <f t="shared" si="2"/>
        <v>3</v>
      </c>
      <c r="I85" s="72">
        <f t="shared" si="4"/>
        <v>2.7142857142857144</v>
      </c>
      <c r="J85" s="102">
        <f t="shared" si="3"/>
        <v>5.714285714285714</v>
      </c>
      <c r="K85" s="13"/>
    </row>
    <row r="86" spans="1:11" ht="12.75">
      <c r="A86" t="s">
        <v>97</v>
      </c>
      <c r="B86" t="s">
        <v>8</v>
      </c>
      <c r="C86" s="50"/>
      <c r="D86" s="77">
        <v>4</v>
      </c>
      <c r="E86" s="81">
        <v>16</v>
      </c>
      <c r="F86" s="81">
        <v>54</v>
      </c>
      <c r="G86" s="86"/>
      <c r="H86" s="77">
        <f t="shared" si="2"/>
        <v>4</v>
      </c>
      <c r="I86" s="72">
        <f t="shared" si="4"/>
        <v>3.888888888888889</v>
      </c>
      <c r="J86" s="102">
        <f t="shared" si="3"/>
        <v>7.888888888888889</v>
      </c>
      <c r="K86" s="13"/>
    </row>
    <row r="87" spans="1:11" ht="12.75">
      <c r="A87" t="s">
        <v>117</v>
      </c>
      <c r="B87" t="s">
        <v>8</v>
      </c>
      <c r="C87" s="50"/>
      <c r="D87" s="77">
        <v>3</v>
      </c>
      <c r="E87" s="81">
        <v>20</v>
      </c>
      <c r="F87" s="81">
        <v>49</v>
      </c>
      <c r="G87" s="85"/>
      <c r="H87" s="77">
        <f t="shared" si="2"/>
        <v>3</v>
      </c>
      <c r="I87" s="72">
        <f t="shared" si="4"/>
        <v>3.4489795918367347</v>
      </c>
      <c r="J87" s="102">
        <f t="shared" si="3"/>
        <v>6.448979591836735</v>
      </c>
      <c r="K87" s="13"/>
    </row>
    <row r="88" spans="1:11" ht="12.75">
      <c r="A88" s="12" t="s">
        <v>120</v>
      </c>
      <c r="B88" s="12" t="s">
        <v>8</v>
      </c>
      <c r="C88" s="50"/>
      <c r="D88" s="77">
        <v>4</v>
      </c>
      <c r="E88" s="81">
        <v>24</v>
      </c>
      <c r="F88" s="81">
        <v>71</v>
      </c>
      <c r="G88" s="85"/>
      <c r="H88" s="77">
        <f t="shared" si="2"/>
        <v>4</v>
      </c>
      <c r="I88" s="72">
        <f t="shared" si="4"/>
        <v>3.704225352112676</v>
      </c>
      <c r="J88" s="102">
        <f t="shared" si="3"/>
        <v>7.704225352112676</v>
      </c>
      <c r="K88" s="13"/>
    </row>
    <row r="89" spans="1:11" ht="12.75">
      <c r="A89" s="12" t="s">
        <v>106</v>
      </c>
      <c r="B89" s="12" t="s">
        <v>98</v>
      </c>
      <c r="C89" s="50"/>
      <c r="D89" s="77">
        <v>2</v>
      </c>
      <c r="E89" s="81"/>
      <c r="F89" s="81"/>
      <c r="G89" s="85"/>
      <c r="H89" s="77">
        <f t="shared" si="2"/>
        <v>2</v>
      </c>
      <c r="I89" s="72"/>
      <c r="J89" s="102">
        <f t="shared" si="3"/>
        <v>2</v>
      </c>
      <c r="K89" s="13"/>
    </row>
    <row r="90" spans="1:11" ht="12.75">
      <c r="A90" t="s">
        <v>107</v>
      </c>
      <c r="B90" t="s">
        <v>8</v>
      </c>
      <c r="C90" s="50"/>
      <c r="D90" s="78">
        <v>3</v>
      </c>
      <c r="E90" s="81">
        <v>23</v>
      </c>
      <c r="F90" s="81">
        <v>56</v>
      </c>
      <c r="G90" s="85"/>
      <c r="H90" s="77">
        <f t="shared" si="2"/>
        <v>3</v>
      </c>
      <c r="I90" s="72">
        <f t="shared" si="4"/>
        <v>3.4285714285714284</v>
      </c>
      <c r="J90" s="102">
        <f t="shared" si="3"/>
        <v>6.428571428571429</v>
      </c>
      <c r="K90" s="13"/>
    </row>
    <row r="91" spans="1:11" ht="12.75">
      <c r="A91" t="s">
        <v>115</v>
      </c>
      <c r="B91" t="s">
        <v>99</v>
      </c>
      <c r="C91" s="50"/>
      <c r="D91" s="77">
        <v>3</v>
      </c>
      <c r="E91" s="81">
        <v>48</v>
      </c>
      <c r="F91" s="81">
        <v>69</v>
      </c>
      <c r="G91" s="86"/>
      <c r="H91" s="77">
        <f t="shared" si="2"/>
        <v>3</v>
      </c>
      <c r="I91" s="72">
        <f t="shared" si="4"/>
        <v>2.2753623188405796</v>
      </c>
      <c r="J91" s="102">
        <f t="shared" si="3"/>
        <v>5.27536231884058</v>
      </c>
      <c r="K91" s="13"/>
    </row>
    <row r="92" spans="1:11" ht="12.75">
      <c r="A92" t="s">
        <v>108</v>
      </c>
      <c r="B92" t="s">
        <v>99</v>
      </c>
      <c r="C92" s="50"/>
      <c r="D92" s="77">
        <v>3</v>
      </c>
      <c r="E92" s="81">
        <v>7</v>
      </c>
      <c r="F92" s="81">
        <v>12</v>
      </c>
      <c r="G92" s="86"/>
      <c r="H92" s="77">
        <f t="shared" si="2"/>
        <v>3</v>
      </c>
      <c r="I92" s="72">
        <f t="shared" si="4"/>
        <v>3</v>
      </c>
      <c r="J92" s="102">
        <f t="shared" si="3"/>
        <v>6</v>
      </c>
      <c r="K92" s="13"/>
    </row>
    <row r="93" spans="1:11" ht="12.75">
      <c r="A93" t="s">
        <v>112</v>
      </c>
      <c r="B93" t="s">
        <v>8</v>
      </c>
      <c r="C93" s="50">
        <v>93</v>
      </c>
      <c r="D93" s="77">
        <v>4</v>
      </c>
      <c r="E93" s="81">
        <v>8</v>
      </c>
      <c r="F93" s="81">
        <v>66</v>
      </c>
      <c r="G93" s="86">
        <f>+(((101-C93)/100)*4)+1</f>
        <v>1.32</v>
      </c>
      <c r="H93" s="77">
        <f t="shared" si="2"/>
        <v>4</v>
      </c>
      <c r="I93" s="72">
        <f t="shared" si="4"/>
        <v>4.575757575757576</v>
      </c>
      <c r="J93" s="102">
        <f t="shared" si="3"/>
        <v>9.895757575757576</v>
      </c>
      <c r="K93" s="13"/>
    </row>
    <row r="94" spans="1:11" ht="12.75">
      <c r="A94" t="s">
        <v>113</v>
      </c>
      <c r="B94" t="s">
        <v>8</v>
      </c>
      <c r="C94" s="50"/>
      <c r="D94" s="77">
        <v>3</v>
      </c>
      <c r="E94" s="81">
        <v>38</v>
      </c>
      <c r="F94" s="81">
        <v>49</v>
      </c>
      <c r="G94" s="86"/>
      <c r="H94" s="77">
        <f t="shared" si="2"/>
        <v>3</v>
      </c>
      <c r="I94" s="72">
        <f t="shared" si="4"/>
        <v>1.9795918367346939</v>
      </c>
      <c r="J94" s="102">
        <f t="shared" si="3"/>
        <v>4.979591836734694</v>
      </c>
      <c r="K94" s="13"/>
    </row>
    <row r="95" spans="1:11" ht="12.75">
      <c r="A95" t="s">
        <v>109</v>
      </c>
      <c r="B95" t="s">
        <v>8</v>
      </c>
      <c r="C95" s="50"/>
      <c r="D95" s="77">
        <v>2</v>
      </c>
      <c r="E95" s="81"/>
      <c r="F95" s="81"/>
      <c r="G95" s="86"/>
      <c r="H95" s="77">
        <f t="shared" si="2"/>
        <v>2</v>
      </c>
      <c r="I95" s="72"/>
      <c r="J95" s="102">
        <f t="shared" si="3"/>
        <v>2</v>
      </c>
      <c r="K95" s="13"/>
    </row>
    <row r="96" spans="1:11" ht="12.75">
      <c r="A96" t="s">
        <v>116</v>
      </c>
      <c r="B96" t="s">
        <v>89</v>
      </c>
      <c r="C96" s="50"/>
      <c r="D96" s="77">
        <v>3</v>
      </c>
      <c r="E96" s="81"/>
      <c r="F96" s="81"/>
      <c r="G96" s="86"/>
      <c r="H96" s="77">
        <f t="shared" si="2"/>
        <v>3</v>
      </c>
      <c r="I96" s="72"/>
      <c r="J96" s="102">
        <f t="shared" si="3"/>
        <v>3</v>
      </c>
      <c r="K96" s="13"/>
    </row>
    <row r="97" spans="1:11" ht="12.75">
      <c r="A97" t="s">
        <v>103</v>
      </c>
      <c r="B97" t="s">
        <v>8</v>
      </c>
      <c r="C97" s="50"/>
      <c r="D97" s="77">
        <v>3</v>
      </c>
      <c r="E97" s="81">
        <v>14</v>
      </c>
      <c r="F97" s="81">
        <v>43</v>
      </c>
      <c r="G97" s="85"/>
      <c r="H97" s="77">
        <f t="shared" si="2"/>
        <v>3</v>
      </c>
      <c r="I97" s="72">
        <f>(((F97+1)-E97)/F97)*4+1</f>
        <v>3.7906976744186047</v>
      </c>
      <c r="J97" s="102">
        <f>+G97+H97+I97</f>
        <v>6.790697674418604</v>
      </c>
      <c r="K97" s="13"/>
    </row>
    <row r="98" spans="1:11" ht="12.75">
      <c r="A98" s="29" t="s">
        <v>96</v>
      </c>
      <c r="B98" s="29" t="s">
        <v>98</v>
      </c>
      <c r="C98" s="54"/>
      <c r="D98" s="79">
        <v>4</v>
      </c>
      <c r="E98" s="82">
        <v>3</v>
      </c>
      <c r="F98" s="82">
        <v>30</v>
      </c>
      <c r="G98" s="87"/>
      <c r="H98" s="79">
        <f>+D98</f>
        <v>4</v>
      </c>
      <c r="I98" s="74">
        <f>(((F98+1)-E98)/F98)*4+1</f>
        <v>4.733333333333333</v>
      </c>
      <c r="J98" s="103">
        <f>+G98+H98+I98</f>
        <v>8.733333333333334</v>
      </c>
      <c r="K98" s="13"/>
    </row>
    <row r="101" spans="1:11" ht="12.75">
      <c r="A101" s="22"/>
      <c r="B101" s="23"/>
      <c r="C101" s="23"/>
      <c r="D101" s="3"/>
      <c r="E101" s="3" t="s">
        <v>125</v>
      </c>
      <c r="F101" s="23"/>
      <c r="G101" s="23"/>
      <c r="H101" s="23"/>
      <c r="I101" s="23"/>
      <c r="J101" s="24"/>
      <c r="K101" s="11"/>
    </row>
    <row r="102" spans="1:10" ht="12.75">
      <c r="A102" s="25"/>
      <c r="B102" s="30"/>
      <c r="C102" s="47" t="s">
        <v>21</v>
      </c>
      <c r="D102" s="55"/>
      <c r="E102" s="66" t="s">
        <v>6</v>
      </c>
      <c r="F102" s="80" t="s">
        <v>6</v>
      </c>
      <c r="G102" s="47" t="s">
        <v>22</v>
      </c>
      <c r="H102" s="55" t="s">
        <v>23</v>
      </c>
      <c r="I102" s="88" t="s">
        <v>6</v>
      </c>
      <c r="J102" s="95" t="s">
        <v>17</v>
      </c>
    </row>
    <row r="103" spans="1:10" ht="12.75">
      <c r="A103" s="28" t="s">
        <v>0</v>
      </c>
      <c r="B103" s="31" t="s">
        <v>1</v>
      </c>
      <c r="C103" s="48">
        <v>100</v>
      </c>
      <c r="D103" s="60" t="s">
        <v>5</v>
      </c>
      <c r="E103" s="67" t="s">
        <v>7</v>
      </c>
      <c r="F103" s="71" t="s">
        <v>16</v>
      </c>
      <c r="G103" s="48" t="s">
        <v>14</v>
      </c>
      <c r="H103" s="60" t="s">
        <v>14</v>
      </c>
      <c r="I103" s="71" t="s">
        <v>14</v>
      </c>
      <c r="J103" s="96" t="s">
        <v>14</v>
      </c>
    </row>
    <row r="104" spans="1:10" ht="12.75">
      <c r="A104" t="s">
        <v>95</v>
      </c>
      <c r="B104" t="s">
        <v>8</v>
      </c>
      <c r="C104" s="50"/>
      <c r="D104" s="91">
        <v>3</v>
      </c>
      <c r="E104" s="81">
        <v>46</v>
      </c>
      <c r="F104" s="81">
        <v>100</v>
      </c>
      <c r="G104" s="49"/>
      <c r="H104" s="93">
        <f>+D104</f>
        <v>3</v>
      </c>
      <c r="I104" s="72">
        <f>(((F104+1)-E104)/F104)*4+1</f>
        <v>3.2</v>
      </c>
      <c r="J104" s="100">
        <f>+G104+H104+I104</f>
        <v>6.2</v>
      </c>
    </row>
    <row r="105" spans="1:10" ht="12.75">
      <c r="A105" t="s">
        <v>118</v>
      </c>
      <c r="B105" t="s">
        <v>8</v>
      </c>
      <c r="C105" s="50"/>
      <c r="D105" s="91">
        <v>2</v>
      </c>
      <c r="E105" s="81"/>
      <c r="F105" s="81"/>
      <c r="G105" s="49"/>
      <c r="H105" s="93">
        <f aca="true" t="shared" si="5" ref="H105:H124">+D105</f>
        <v>2</v>
      </c>
      <c r="I105" s="72"/>
      <c r="J105" s="100">
        <f>+G105+H105+I105</f>
        <v>2</v>
      </c>
    </row>
    <row r="106" spans="1:10" ht="12.75">
      <c r="A106" t="s">
        <v>119</v>
      </c>
      <c r="B106" t="s">
        <v>101</v>
      </c>
      <c r="C106" s="50"/>
      <c r="D106" s="91">
        <v>3</v>
      </c>
      <c r="E106" s="81">
        <v>78</v>
      </c>
      <c r="F106" s="81">
        <v>93</v>
      </c>
      <c r="G106" s="49"/>
      <c r="H106" s="93">
        <f t="shared" si="5"/>
        <v>3</v>
      </c>
      <c r="I106" s="72">
        <f aca="true" t="shared" si="6" ref="I106:I120">(((F106+1)-E106)/F106)*4+1</f>
        <v>1.6881720430107527</v>
      </c>
      <c r="J106" s="100">
        <f aca="true" t="shared" si="7" ref="J106:J122">+G106+H106+I106</f>
        <v>4.688172043010753</v>
      </c>
    </row>
    <row r="107" spans="1:10" ht="12.75">
      <c r="A107" t="s">
        <v>104</v>
      </c>
      <c r="B107" t="s">
        <v>8</v>
      </c>
      <c r="C107" s="50"/>
      <c r="D107" s="91">
        <v>2</v>
      </c>
      <c r="E107" s="81"/>
      <c r="F107" s="81"/>
      <c r="G107" s="49"/>
      <c r="H107" s="93">
        <f t="shared" si="5"/>
        <v>2</v>
      </c>
      <c r="I107" s="72"/>
      <c r="J107" s="100">
        <f t="shared" si="7"/>
        <v>2</v>
      </c>
    </row>
    <row r="108" spans="1:10" ht="12.75">
      <c r="A108" t="s">
        <v>110</v>
      </c>
      <c r="B108" t="s">
        <v>8</v>
      </c>
      <c r="C108" s="50"/>
      <c r="D108" s="91">
        <v>3</v>
      </c>
      <c r="E108" s="81">
        <v>77</v>
      </c>
      <c r="F108" s="81">
        <v>100</v>
      </c>
      <c r="G108" s="49"/>
      <c r="H108" s="93">
        <f t="shared" si="5"/>
        <v>3</v>
      </c>
      <c r="I108" s="72">
        <f t="shared" si="6"/>
        <v>1.96</v>
      </c>
      <c r="J108" s="100">
        <f t="shared" si="7"/>
        <v>4.96</v>
      </c>
    </row>
    <row r="109" spans="1:10" ht="12.75">
      <c r="A109" t="s">
        <v>105</v>
      </c>
      <c r="B109" t="s">
        <v>8</v>
      </c>
      <c r="C109" s="50"/>
      <c r="D109" s="91">
        <v>2</v>
      </c>
      <c r="E109" s="81"/>
      <c r="F109" s="81"/>
      <c r="G109" s="49"/>
      <c r="H109" s="93">
        <f t="shared" si="5"/>
        <v>2</v>
      </c>
      <c r="I109" s="72"/>
      <c r="J109" s="100">
        <f t="shared" si="7"/>
        <v>2</v>
      </c>
    </row>
    <row r="110" spans="1:10" ht="12.75">
      <c r="A110" t="s">
        <v>111</v>
      </c>
      <c r="B110" t="s">
        <v>100</v>
      </c>
      <c r="C110" s="50"/>
      <c r="D110" s="91">
        <v>3</v>
      </c>
      <c r="E110" s="81">
        <v>37</v>
      </c>
      <c r="F110" s="81">
        <v>76</v>
      </c>
      <c r="G110" s="49"/>
      <c r="H110" s="93">
        <f t="shared" si="5"/>
        <v>3</v>
      </c>
      <c r="I110" s="72">
        <f t="shared" si="6"/>
        <v>3.1052631578947367</v>
      </c>
      <c r="J110" s="100">
        <f t="shared" si="7"/>
        <v>6.105263157894736</v>
      </c>
    </row>
    <row r="111" spans="1:10" ht="12.75">
      <c r="A111" t="s">
        <v>114</v>
      </c>
      <c r="B111" t="s">
        <v>8</v>
      </c>
      <c r="C111" s="50">
        <v>60</v>
      </c>
      <c r="D111" s="91">
        <v>4</v>
      </c>
      <c r="E111" s="81">
        <v>8</v>
      </c>
      <c r="F111" s="81">
        <v>98</v>
      </c>
      <c r="G111" s="97">
        <f>+(((101-C111)/100)*4)+1</f>
        <v>2.6399999999999997</v>
      </c>
      <c r="H111" s="93">
        <f t="shared" si="5"/>
        <v>4</v>
      </c>
      <c r="I111" s="72">
        <f t="shared" si="6"/>
        <v>4.714285714285714</v>
      </c>
      <c r="J111" s="100">
        <f t="shared" si="7"/>
        <v>11.354285714285714</v>
      </c>
    </row>
    <row r="112" spans="1:10" ht="12.75">
      <c r="A112" t="s">
        <v>102</v>
      </c>
      <c r="B112" t="s">
        <v>98</v>
      </c>
      <c r="C112" s="50"/>
      <c r="D112" s="91">
        <v>3</v>
      </c>
      <c r="E112" s="81">
        <v>65</v>
      </c>
      <c r="F112" s="81">
        <v>93</v>
      </c>
      <c r="G112" s="49"/>
      <c r="H112" s="93">
        <f t="shared" si="5"/>
        <v>3</v>
      </c>
      <c r="I112" s="72">
        <f t="shared" si="6"/>
        <v>2.247311827956989</v>
      </c>
      <c r="J112" s="100">
        <f t="shared" si="7"/>
        <v>5.247311827956989</v>
      </c>
    </row>
    <row r="113" spans="1:10" ht="12.75">
      <c r="A113" t="s">
        <v>97</v>
      </c>
      <c r="B113" t="s">
        <v>8</v>
      </c>
      <c r="C113" s="50"/>
      <c r="D113" s="91">
        <v>4</v>
      </c>
      <c r="E113" s="81">
        <v>24</v>
      </c>
      <c r="F113" s="81">
        <v>93</v>
      </c>
      <c r="G113" s="49"/>
      <c r="H113" s="93">
        <f t="shared" si="5"/>
        <v>4</v>
      </c>
      <c r="I113" s="72">
        <f t="shared" si="6"/>
        <v>4.010752688172043</v>
      </c>
      <c r="J113" s="100">
        <f t="shared" si="7"/>
        <v>8.010752688172044</v>
      </c>
    </row>
    <row r="114" spans="1:10" ht="12.75">
      <c r="A114" t="s">
        <v>117</v>
      </c>
      <c r="B114" t="s">
        <v>8</v>
      </c>
      <c r="C114" s="50"/>
      <c r="D114" s="91">
        <v>3</v>
      </c>
      <c r="E114" s="81">
        <v>24</v>
      </c>
      <c r="F114" s="81">
        <v>75</v>
      </c>
      <c r="G114" s="49"/>
      <c r="H114" s="93">
        <f t="shared" si="5"/>
        <v>3</v>
      </c>
      <c r="I114" s="72">
        <f t="shared" si="6"/>
        <v>3.7733333333333334</v>
      </c>
      <c r="J114" s="100">
        <f t="shared" si="7"/>
        <v>6.773333333333333</v>
      </c>
    </row>
    <row r="115" spans="1:10" ht="12.75">
      <c r="A115" s="12" t="s">
        <v>120</v>
      </c>
      <c r="B115" s="12" t="s">
        <v>8</v>
      </c>
      <c r="C115" s="50"/>
      <c r="D115" s="91">
        <v>3</v>
      </c>
      <c r="E115" s="81">
        <v>61</v>
      </c>
      <c r="F115" s="81">
        <v>100</v>
      </c>
      <c r="G115" s="49"/>
      <c r="H115" s="93">
        <f t="shared" si="5"/>
        <v>3</v>
      </c>
      <c r="I115" s="72">
        <f t="shared" si="6"/>
        <v>2.6</v>
      </c>
      <c r="J115" s="100">
        <f t="shared" si="7"/>
        <v>5.6</v>
      </c>
    </row>
    <row r="116" spans="1:10" ht="12.75">
      <c r="A116" s="12" t="s">
        <v>106</v>
      </c>
      <c r="B116" s="12" t="s">
        <v>98</v>
      </c>
      <c r="C116" s="50"/>
      <c r="D116" s="91">
        <v>3</v>
      </c>
      <c r="E116" s="81"/>
      <c r="F116" s="81"/>
      <c r="G116" s="97"/>
      <c r="H116" s="93">
        <f t="shared" si="5"/>
        <v>3</v>
      </c>
      <c r="I116" s="72"/>
      <c r="J116" s="100">
        <f t="shared" si="7"/>
        <v>3</v>
      </c>
    </row>
    <row r="117" spans="1:10" ht="12.75">
      <c r="A117" t="s">
        <v>107</v>
      </c>
      <c r="B117" t="s">
        <v>8</v>
      </c>
      <c r="C117" s="50"/>
      <c r="D117" s="91">
        <v>3</v>
      </c>
      <c r="E117" s="81">
        <v>80</v>
      </c>
      <c r="F117" s="81">
        <v>100</v>
      </c>
      <c r="G117" s="49"/>
      <c r="H117" s="93">
        <f t="shared" si="5"/>
        <v>3</v>
      </c>
      <c r="I117" s="72">
        <f t="shared" si="6"/>
        <v>1.8399999999999999</v>
      </c>
      <c r="J117" s="100">
        <f t="shared" si="7"/>
        <v>4.84</v>
      </c>
    </row>
    <row r="118" spans="1:10" ht="12.75">
      <c r="A118" t="s">
        <v>115</v>
      </c>
      <c r="B118" t="s">
        <v>99</v>
      </c>
      <c r="C118" s="50"/>
      <c r="D118" s="91">
        <v>3</v>
      </c>
      <c r="E118" s="81">
        <v>64</v>
      </c>
      <c r="F118" s="81">
        <v>98</v>
      </c>
      <c r="G118" s="49"/>
      <c r="H118" s="93">
        <f t="shared" si="5"/>
        <v>3</v>
      </c>
      <c r="I118" s="72">
        <f t="shared" si="6"/>
        <v>2.428571428571429</v>
      </c>
      <c r="J118" s="100">
        <f t="shared" si="7"/>
        <v>5.428571428571429</v>
      </c>
    </row>
    <row r="119" spans="1:10" ht="12.75">
      <c r="A119" t="s">
        <v>108</v>
      </c>
      <c r="B119" t="s">
        <v>99</v>
      </c>
      <c r="C119" s="50"/>
      <c r="D119" s="91">
        <v>3</v>
      </c>
      <c r="E119" s="81">
        <v>41</v>
      </c>
      <c r="F119" s="81">
        <v>100</v>
      </c>
      <c r="G119" s="49"/>
      <c r="H119" s="93">
        <f t="shared" si="5"/>
        <v>3</v>
      </c>
      <c r="I119" s="72">
        <f t="shared" si="6"/>
        <v>3.4</v>
      </c>
      <c r="J119" s="100">
        <f t="shared" si="7"/>
        <v>6.4</v>
      </c>
    </row>
    <row r="120" spans="1:10" ht="12.75">
      <c r="A120" t="s">
        <v>112</v>
      </c>
      <c r="B120" t="s">
        <v>8</v>
      </c>
      <c r="C120" s="50"/>
      <c r="D120" s="91">
        <v>4</v>
      </c>
      <c r="E120" s="81">
        <v>28</v>
      </c>
      <c r="F120" s="81">
        <v>100</v>
      </c>
      <c r="G120" s="49"/>
      <c r="H120" s="93">
        <f t="shared" si="5"/>
        <v>4</v>
      </c>
      <c r="I120" s="72">
        <f t="shared" si="6"/>
        <v>3.92</v>
      </c>
      <c r="J120" s="100">
        <f t="shared" si="7"/>
        <v>7.92</v>
      </c>
    </row>
    <row r="121" spans="1:10" ht="12.75">
      <c r="A121" t="s">
        <v>113</v>
      </c>
      <c r="B121" t="s">
        <v>8</v>
      </c>
      <c r="C121" s="50"/>
      <c r="D121" s="91">
        <v>3</v>
      </c>
      <c r="E121" s="81"/>
      <c r="F121" s="81"/>
      <c r="G121" s="97"/>
      <c r="H121" s="93">
        <f t="shared" si="5"/>
        <v>3</v>
      </c>
      <c r="I121" s="72"/>
      <c r="J121" s="100">
        <f t="shared" si="7"/>
        <v>3</v>
      </c>
    </row>
    <row r="122" spans="1:10" ht="12.75">
      <c r="A122" t="s">
        <v>109</v>
      </c>
      <c r="B122" t="s">
        <v>8</v>
      </c>
      <c r="C122" s="50"/>
      <c r="D122" s="91">
        <v>2</v>
      </c>
      <c r="E122" s="81"/>
      <c r="F122" s="81"/>
      <c r="G122" s="97"/>
      <c r="H122" s="93">
        <f t="shared" si="5"/>
        <v>2</v>
      </c>
      <c r="I122" s="72"/>
      <c r="J122" s="100">
        <f t="shared" si="7"/>
        <v>2</v>
      </c>
    </row>
    <row r="123" spans="1:10" ht="12.75">
      <c r="A123" t="s">
        <v>116</v>
      </c>
      <c r="B123" t="s">
        <v>89</v>
      </c>
      <c r="C123" s="50"/>
      <c r="D123" s="91">
        <v>2</v>
      </c>
      <c r="E123" s="81">
        <v>58</v>
      </c>
      <c r="F123" s="81">
        <v>75</v>
      </c>
      <c r="G123" s="97"/>
      <c r="H123" s="93">
        <f t="shared" si="5"/>
        <v>2</v>
      </c>
      <c r="I123" s="72">
        <f>(((F123+1)-E123)/F123)*4+1</f>
        <v>1.96</v>
      </c>
      <c r="J123" s="100">
        <f>+G123+H123+I123</f>
        <v>3.96</v>
      </c>
    </row>
    <row r="124" spans="1:10" ht="12.75">
      <c r="A124" t="s">
        <v>103</v>
      </c>
      <c r="B124" t="s">
        <v>8</v>
      </c>
      <c r="C124" s="50"/>
      <c r="D124" s="91">
        <v>3</v>
      </c>
      <c r="E124" s="81"/>
      <c r="F124" s="81"/>
      <c r="G124" s="49"/>
      <c r="H124" s="93">
        <f t="shared" si="5"/>
        <v>3</v>
      </c>
      <c r="I124" s="72"/>
      <c r="J124" s="100">
        <f>+G124+H124+I124</f>
        <v>3</v>
      </c>
    </row>
    <row r="125" spans="1:10" ht="12.75">
      <c r="A125" s="29" t="s">
        <v>96</v>
      </c>
      <c r="B125" s="29" t="s">
        <v>98</v>
      </c>
      <c r="C125" s="54"/>
      <c r="D125" s="92">
        <v>4</v>
      </c>
      <c r="E125" s="82">
        <v>7</v>
      </c>
      <c r="F125" s="82">
        <v>57</v>
      </c>
      <c r="G125" s="98"/>
      <c r="H125" s="94">
        <f>+D125</f>
        <v>4</v>
      </c>
      <c r="I125" s="74">
        <f>(((F125+1)-E125)/F125)*4+1</f>
        <v>4.578947368421053</v>
      </c>
      <c r="J125" s="101">
        <f>+G125+H125+I125</f>
        <v>8.578947368421053</v>
      </c>
    </row>
    <row r="126" spans="1:10" ht="12.75">
      <c r="A126" s="12"/>
      <c r="B126" s="12"/>
      <c r="C126" s="45"/>
      <c r="D126" s="12"/>
      <c r="E126" s="12"/>
      <c r="F126" s="12"/>
      <c r="G126" s="13"/>
      <c r="H126" s="12"/>
      <c r="I126" s="13"/>
      <c r="J126" s="13"/>
    </row>
    <row r="129" spans="1:17" ht="12.75">
      <c r="A129" s="22"/>
      <c r="B129" s="3" t="s">
        <v>24</v>
      </c>
      <c r="C129" s="23"/>
      <c r="D129" s="3"/>
      <c r="E129" s="24"/>
      <c r="F129" s="12"/>
      <c r="G129" s="12"/>
      <c r="H129" s="12"/>
      <c r="I129" s="12"/>
      <c r="M129" s="1"/>
      <c r="N129" s="1"/>
      <c r="O129" s="1"/>
      <c r="P129" s="1"/>
      <c r="Q129" s="1"/>
    </row>
    <row r="130" spans="1:17" ht="12.75">
      <c r="A130" s="25"/>
      <c r="B130" s="26" t="s">
        <v>25</v>
      </c>
      <c r="C130" s="26" t="s">
        <v>4</v>
      </c>
      <c r="D130" s="26" t="s">
        <v>128</v>
      </c>
      <c r="E130" s="27" t="s">
        <v>17</v>
      </c>
      <c r="G130" s="11"/>
      <c r="H130" s="11"/>
      <c r="I130" s="11"/>
      <c r="M130" s="1"/>
      <c r="N130" s="130"/>
      <c r="O130" s="130"/>
      <c r="P130" s="130"/>
      <c r="Q130" s="130"/>
    </row>
    <row r="131" spans="1:17" ht="12.75">
      <c r="A131" s="28" t="s">
        <v>0</v>
      </c>
      <c r="B131" s="4" t="s">
        <v>26</v>
      </c>
      <c r="C131" s="4" t="s">
        <v>26</v>
      </c>
      <c r="D131" s="4" t="s">
        <v>26</v>
      </c>
      <c r="E131" s="8" t="s">
        <v>26</v>
      </c>
      <c r="G131" s="11"/>
      <c r="H131" s="11"/>
      <c r="I131" s="11"/>
      <c r="M131" s="1"/>
      <c r="N131" s="130"/>
      <c r="O131" s="130"/>
      <c r="P131" s="130"/>
      <c r="Q131" s="130"/>
    </row>
    <row r="132" spans="1:9" ht="12.75">
      <c r="A132" t="s">
        <v>95</v>
      </c>
      <c r="B132" s="32">
        <f>+L49</f>
        <v>5.88235294117647</v>
      </c>
      <c r="C132" s="32">
        <f>+J77</f>
        <v>6</v>
      </c>
      <c r="D132" s="32">
        <f>+J104</f>
        <v>6.2</v>
      </c>
      <c r="E132" s="32">
        <f aca="true" t="shared" si="8" ref="E132:E153">+B132+C132+D132</f>
        <v>18.08235294117647</v>
      </c>
      <c r="H132" s="2"/>
      <c r="I132" s="13"/>
    </row>
    <row r="133" spans="1:17" ht="12.75">
      <c r="A133" t="s">
        <v>118</v>
      </c>
      <c r="B133" s="32">
        <f>+L50</f>
        <v>0</v>
      </c>
      <c r="C133" s="32">
        <f aca="true" t="shared" si="9" ref="C133:C153">+J78</f>
        <v>2</v>
      </c>
      <c r="D133" s="32">
        <f aca="true" t="shared" si="10" ref="D133:D153">+J105</f>
        <v>2</v>
      </c>
      <c r="E133" s="32">
        <f t="shared" si="8"/>
        <v>4</v>
      </c>
      <c r="H133" s="2"/>
      <c r="I133" s="13"/>
      <c r="N133" s="128"/>
      <c r="O133" s="128"/>
      <c r="P133" s="128"/>
      <c r="Q133" s="128"/>
    </row>
    <row r="134" spans="1:17" ht="12.75">
      <c r="A134" t="s">
        <v>119</v>
      </c>
      <c r="B134" s="32">
        <f aca="true" t="shared" si="11" ref="B134:B153">+L51</f>
        <v>3.1463414634146343</v>
      </c>
      <c r="C134" s="32">
        <f t="shared" si="9"/>
        <v>6.4</v>
      </c>
      <c r="D134" s="32">
        <f t="shared" si="10"/>
        <v>4.688172043010753</v>
      </c>
      <c r="E134" s="32">
        <f t="shared" si="8"/>
        <v>14.234513506425387</v>
      </c>
      <c r="H134" s="10"/>
      <c r="I134" s="13"/>
      <c r="N134" s="128"/>
      <c r="O134" s="128"/>
      <c r="P134" s="128"/>
      <c r="Q134" s="128"/>
    </row>
    <row r="135" spans="1:17" ht="12.75">
      <c r="A135" t="s">
        <v>104</v>
      </c>
      <c r="B135" s="32">
        <f t="shared" si="11"/>
        <v>0</v>
      </c>
      <c r="C135" s="32">
        <f t="shared" si="9"/>
        <v>2</v>
      </c>
      <c r="D135" s="32">
        <f t="shared" si="10"/>
        <v>2</v>
      </c>
      <c r="E135" s="32">
        <f t="shared" si="8"/>
        <v>4</v>
      </c>
      <c r="H135" s="10"/>
      <c r="I135" s="13"/>
      <c r="N135" s="128"/>
      <c r="O135" s="128"/>
      <c r="P135" s="128"/>
      <c r="Q135" s="128"/>
    </row>
    <row r="136" spans="1:17" ht="12.75">
      <c r="A136" t="s">
        <v>110</v>
      </c>
      <c r="B136" s="32">
        <f t="shared" si="11"/>
        <v>3.823529411764706</v>
      </c>
      <c r="C136" s="32">
        <f t="shared" si="9"/>
        <v>7.9714285714285715</v>
      </c>
      <c r="D136" s="32">
        <f t="shared" si="10"/>
        <v>4.96</v>
      </c>
      <c r="E136" s="32">
        <f t="shared" si="8"/>
        <v>16.75495798319328</v>
      </c>
      <c r="H136" s="2"/>
      <c r="I136" s="13"/>
      <c r="N136" s="128"/>
      <c r="O136" s="128"/>
      <c r="P136" s="128"/>
      <c r="Q136" s="128"/>
    </row>
    <row r="137" spans="1:17" ht="12.75">
      <c r="A137" t="s">
        <v>105</v>
      </c>
      <c r="B137" s="32">
        <f t="shared" si="11"/>
        <v>0</v>
      </c>
      <c r="C137" s="32">
        <f t="shared" si="9"/>
        <v>2</v>
      </c>
      <c r="D137" s="32">
        <f t="shared" si="10"/>
        <v>2</v>
      </c>
      <c r="E137" s="32">
        <f t="shared" si="8"/>
        <v>4</v>
      </c>
      <c r="H137" s="10"/>
      <c r="I137" s="13"/>
      <c r="N137" s="128"/>
      <c r="O137" s="128"/>
      <c r="P137" s="128"/>
      <c r="Q137" s="128"/>
    </row>
    <row r="138" spans="1:17" ht="12.75">
      <c r="A138" t="s">
        <v>111</v>
      </c>
      <c r="B138" s="32">
        <f t="shared" si="11"/>
        <v>6.750000000000001</v>
      </c>
      <c r="C138" s="32">
        <f t="shared" si="9"/>
        <v>6.214285714285714</v>
      </c>
      <c r="D138" s="32">
        <f t="shared" si="10"/>
        <v>6.105263157894736</v>
      </c>
      <c r="E138" s="32">
        <f t="shared" si="8"/>
        <v>19.06954887218045</v>
      </c>
      <c r="H138" s="2"/>
      <c r="I138" s="13"/>
      <c r="N138" s="128"/>
      <c r="O138" s="128"/>
      <c r="P138" s="128"/>
      <c r="Q138" s="128"/>
    </row>
    <row r="139" spans="1:17" ht="12.75">
      <c r="A139" t="s">
        <v>114</v>
      </c>
      <c r="B139" s="32">
        <f t="shared" si="11"/>
        <v>9.317073170731707</v>
      </c>
      <c r="C139" s="32">
        <f t="shared" si="9"/>
        <v>13.805714285714286</v>
      </c>
      <c r="D139" s="32">
        <f t="shared" si="10"/>
        <v>11.354285714285714</v>
      </c>
      <c r="E139" s="32">
        <f t="shared" si="8"/>
        <v>34.47707317073171</v>
      </c>
      <c r="H139" s="2"/>
      <c r="I139" s="13"/>
      <c r="N139" s="128"/>
      <c r="O139" s="128"/>
      <c r="P139" s="128"/>
      <c r="Q139" s="128"/>
    </row>
    <row r="140" spans="1:17" ht="12.75">
      <c r="A140" t="s">
        <v>102</v>
      </c>
      <c r="B140" s="32">
        <f t="shared" si="11"/>
        <v>3.5714285714285716</v>
      </c>
      <c r="C140" s="32">
        <f t="shared" si="9"/>
        <v>5.714285714285714</v>
      </c>
      <c r="D140" s="32">
        <f t="shared" si="10"/>
        <v>5.247311827956989</v>
      </c>
      <c r="E140" s="32">
        <f t="shared" si="8"/>
        <v>14.533026113671276</v>
      </c>
      <c r="H140" s="2"/>
      <c r="I140" s="13"/>
      <c r="N140" s="128"/>
      <c r="O140" s="128"/>
      <c r="P140" s="128"/>
      <c r="Q140" s="128"/>
    </row>
    <row r="141" spans="1:17" ht="12.75">
      <c r="A141" t="s">
        <v>97</v>
      </c>
      <c r="B141" s="32">
        <f t="shared" si="11"/>
        <v>7.8217468805704105</v>
      </c>
      <c r="C141" s="32">
        <f t="shared" si="9"/>
        <v>7.888888888888889</v>
      </c>
      <c r="D141" s="32">
        <f t="shared" si="10"/>
        <v>8.010752688172044</v>
      </c>
      <c r="E141" s="32">
        <f t="shared" si="8"/>
        <v>23.721388457631342</v>
      </c>
      <c r="H141" s="2"/>
      <c r="I141" s="13"/>
      <c r="N141" s="128"/>
      <c r="O141" s="128"/>
      <c r="P141" s="128"/>
      <c r="Q141" s="128"/>
    </row>
    <row r="142" spans="1:17" ht="12.75">
      <c r="A142" t="s">
        <v>117</v>
      </c>
      <c r="B142" s="32">
        <f t="shared" si="11"/>
        <v>3.588235294117647</v>
      </c>
      <c r="C142" s="32">
        <f t="shared" si="9"/>
        <v>6.448979591836735</v>
      </c>
      <c r="D142" s="32">
        <f t="shared" si="10"/>
        <v>6.773333333333333</v>
      </c>
      <c r="E142" s="32">
        <f t="shared" si="8"/>
        <v>16.810548219287718</v>
      </c>
      <c r="H142" s="2"/>
      <c r="I142" s="13"/>
      <c r="N142" s="128"/>
      <c r="O142" s="128"/>
      <c r="P142" s="128"/>
      <c r="Q142" s="128"/>
    </row>
    <row r="143" spans="1:17" ht="12.75">
      <c r="A143" s="12" t="s">
        <v>120</v>
      </c>
      <c r="B143" s="32">
        <f t="shared" si="11"/>
        <v>4.0588235294117645</v>
      </c>
      <c r="C143" s="32">
        <f t="shared" si="9"/>
        <v>7.704225352112676</v>
      </c>
      <c r="D143" s="32">
        <f t="shared" si="10"/>
        <v>5.6</v>
      </c>
      <c r="E143" s="32">
        <f t="shared" si="8"/>
        <v>17.363048881524442</v>
      </c>
      <c r="H143" s="2"/>
      <c r="I143" s="13"/>
      <c r="N143" s="128"/>
      <c r="O143" s="128"/>
      <c r="P143" s="128"/>
      <c r="Q143" s="128"/>
    </row>
    <row r="144" spans="1:17" ht="12.75">
      <c r="A144" s="12" t="s">
        <v>106</v>
      </c>
      <c r="B144" s="32">
        <f t="shared" si="11"/>
        <v>3.4761904761904763</v>
      </c>
      <c r="C144" s="32">
        <f t="shared" si="9"/>
        <v>2</v>
      </c>
      <c r="D144" s="32">
        <f t="shared" si="10"/>
        <v>3</v>
      </c>
      <c r="E144" s="32">
        <f t="shared" si="8"/>
        <v>8.476190476190476</v>
      </c>
      <c r="H144" s="2"/>
      <c r="I144" s="13"/>
      <c r="N144" s="128"/>
      <c r="O144" s="128"/>
      <c r="P144" s="128"/>
      <c r="Q144" s="128"/>
    </row>
    <row r="145" spans="1:17" ht="12.75">
      <c r="A145" t="s">
        <v>107</v>
      </c>
      <c r="B145" s="32">
        <f t="shared" si="11"/>
        <v>3.235294117647059</v>
      </c>
      <c r="C145" s="32">
        <f t="shared" si="9"/>
        <v>6.428571428571429</v>
      </c>
      <c r="D145" s="32">
        <f t="shared" si="10"/>
        <v>4.84</v>
      </c>
      <c r="E145" s="32">
        <f t="shared" si="8"/>
        <v>14.503865546218488</v>
      </c>
      <c r="H145" s="2"/>
      <c r="I145" s="13"/>
      <c r="N145" s="128"/>
      <c r="O145" s="128"/>
      <c r="P145" s="128"/>
      <c r="Q145" s="128"/>
    </row>
    <row r="146" spans="1:17" ht="12.75">
      <c r="A146" t="s">
        <v>115</v>
      </c>
      <c r="B146" s="32">
        <f t="shared" si="11"/>
        <v>1.5</v>
      </c>
      <c r="C146" s="32">
        <f t="shared" si="9"/>
        <v>5.27536231884058</v>
      </c>
      <c r="D146" s="32">
        <f t="shared" si="10"/>
        <v>5.428571428571429</v>
      </c>
      <c r="E146" s="32">
        <f t="shared" si="8"/>
        <v>12.203933747412009</v>
      </c>
      <c r="H146" s="2"/>
      <c r="I146" s="13"/>
      <c r="N146" s="128"/>
      <c r="O146" s="128"/>
      <c r="P146" s="128"/>
      <c r="Q146" s="128"/>
    </row>
    <row r="147" spans="1:17" ht="12.75">
      <c r="A147" t="s">
        <v>108</v>
      </c>
      <c r="B147" s="32">
        <f t="shared" si="11"/>
        <v>2.142857142857143</v>
      </c>
      <c r="C147" s="32">
        <f t="shared" si="9"/>
        <v>6</v>
      </c>
      <c r="D147" s="32">
        <f t="shared" si="10"/>
        <v>6.4</v>
      </c>
      <c r="E147" s="32">
        <f t="shared" si="8"/>
        <v>14.542857142857143</v>
      </c>
      <c r="H147" s="2"/>
      <c r="I147" s="13"/>
      <c r="N147" s="128"/>
      <c r="O147" s="128"/>
      <c r="P147" s="128"/>
      <c r="Q147" s="128"/>
    </row>
    <row r="148" spans="1:17" ht="12.75">
      <c r="A148" t="s">
        <v>112</v>
      </c>
      <c r="B148" s="32">
        <f t="shared" si="11"/>
        <v>7.329411764705882</v>
      </c>
      <c r="C148" s="32">
        <f t="shared" si="9"/>
        <v>9.895757575757576</v>
      </c>
      <c r="D148" s="32">
        <f t="shared" si="10"/>
        <v>7.92</v>
      </c>
      <c r="E148" s="32">
        <f t="shared" si="8"/>
        <v>25.14516934046346</v>
      </c>
      <c r="H148" s="2"/>
      <c r="I148" s="13"/>
      <c r="N148" s="128"/>
      <c r="O148" s="128"/>
      <c r="P148" s="128"/>
      <c r="Q148" s="128"/>
    </row>
    <row r="149" spans="1:17" ht="12.75">
      <c r="A149" t="s">
        <v>113</v>
      </c>
      <c r="B149" s="32">
        <f t="shared" si="11"/>
        <v>2.8823529411764706</v>
      </c>
      <c r="C149" s="32">
        <f t="shared" si="9"/>
        <v>4.979591836734694</v>
      </c>
      <c r="D149" s="32">
        <f t="shared" si="10"/>
        <v>3</v>
      </c>
      <c r="E149" s="32">
        <f t="shared" si="8"/>
        <v>10.861944777911164</v>
      </c>
      <c r="H149" s="10"/>
      <c r="I149" s="13"/>
      <c r="N149" s="128"/>
      <c r="O149" s="128"/>
      <c r="P149" s="128"/>
      <c r="Q149" s="128"/>
    </row>
    <row r="150" spans="1:17" ht="12.75">
      <c r="A150" t="s">
        <v>109</v>
      </c>
      <c r="B150" s="32">
        <f t="shared" si="11"/>
        <v>0</v>
      </c>
      <c r="C150" s="32">
        <f t="shared" si="9"/>
        <v>2</v>
      </c>
      <c r="D150" s="32">
        <f t="shared" si="10"/>
        <v>2</v>
      </c>
      <c r="E150" s="32">
        <f t="shared" si="8"/>
        <v>4</v>
      </c>
      <c r="H150" s="10"/>
      <c r="I150" s="13"/>
      <c r="N150" s="128"/>
      <c r="O150" s="128"/>
      <c r="P150" s="128"/>
      <c r="Q150" s="128"/>
    </row>
    <row r="151" spans="1:17" ht="12.75">
      <c r="A151" t="s">
        <v>116</v>
      </c>
      <c r="B151" s="32">
        <f t="shared" si="11"/>
        <v>2.257142857142857</v>
      </c>
      <c r="C151" s="32">
        <f t="shared" si="9"/>
        <v>3</v>
      </c>
      <c r="D151" s="32">
        <f t="shared" si="10"/>
        <v>3.96</v>
      </c>
      <c r="E151" s="32">
        <f t="shared" si="8"/>
        <v>9.217142857142857</v>
      </c>
      <c r="H151" s="10"/>
      <c r="I151" s="13"/>
      <c r="N151" s="128"/>
      <c r="O151" s="128"/>
      <c r="P151" s="128"/>
      <c r="Q151" s="128"/>
    </row>
    <row r="152" spans="1:17" ht="12.75">
      <c r="A152" t="s">
        <v>103</v>
      </c>
      <c r="B152" s="32">
        <f t="shared" si="11"/>
        <v>3.4705882352941178</v>
      </c>
      <c r="C152" s="32">
        <f t="shared" si="9"/>
        <v>6.790697674418604</v>
      </c>
      <c r="D152" s="32">
        <f t="shared" si="10"/>
        <v>3</v>
      </c>
      <c r="E152" s="32">
        <f t="shared" si="8"/>
        <v>13.261285909712722</v>
      </c>
      <c r="N152" s="128"/>
      <c r="O152" s="128"/>
      <c r="P152" s="128"/>
      <c r="Q152" s="128"/>
    </row>
    <row r="153" spans="1:17" ht="12.75">
      <c r="A153" s="29" t="s">
        <v>96</v>
      </c>
      <c r="B153" s="33">
        <f t="shared" si="11"/>
        <v>8.77310924369748</v>
      </c>
      <c r="C153" s="33">
        <f t="shared" si="9"/>
        <v>8.733333333333334</v>
      </c>
      <c r="D153" s="33">
        <f t="shared" si="10"/>
        <v>8.578947368421053</v>
      </c>
      <c r="E153" s="33">
        <f t="shared" si="8"/>
        <v>26.085389945451865</v>
      </c>
      <c r="N153" s="128"/>
      <c r="O153" s="128"/>
      <c r="P153" s="128"/>
      <c r="Q153" s="128"/>
    </row>
    <row r="154" spans="1:17" ht="12.75">
      <c r="A154" s="12"/>
      <c r="B154" s="12"/>
      <c r="C154" s="12"/>
      <c r="D154" s="41" t="s">
        <v>127</v>
      </c>
      <c r="E154" s="32">
        <f>SUM(E132:E153)/B4</f>
        <v>14.788374449508284</v>
      </c>
      <c r="N154" s="128"/>
      <c r="O154" s="128"/>
      <c r="P154" s="128"/>
      <c r="Q154" s="128"/>
    </row>
    <row r="155" spans="1:17" ht="12.75">
      <c r="A155" s="12"/>
      <c r="B155" s="12"/>
      <c r="C155" s="12"/>
      <c r="D155" s="34" t="s">
        <v>126</v>
      </c>
      <c r="E155" s="99">
        <v>14.7</v>
      </c>
      <c r="N155" s="128"/>
      <c r="O155" s="128"/>
      <c r="P155" s="129"/>
      <c r="Q155" s="128"/>
    </row>
    <row r="156" spans="1:17" ht="12.75">
      <c r="A156" s="12"/>
      <c r="B156" s="12"/>
      <c r="C156" s="12"/>
      <c r="D156" s="34" t="s">
        <v>94</v>
      </c>
      <c r="E156" s="32">
        <v>14.538171417310142</v>
      </c>
      <c r="H156" s="1"/>
      <c r="N156" s="128"/>
      <c r="O156" s="128"/>
      <c r="P156" s="129"/>
      <c r="Q156" s="128"/>
    </row>
    <row r="157" spans="1:17" ht="12.75">
      <c r="A157" s="12"/>
      <c r="B157" s="12"/>
      <c r="C157" s="12"/>
      <c r="D157" s="34" t="s">
        <v>92</v>
      </c>
      <c r="E157" s="32">
        <v>14.3</v>
      </c>
      <c r="H157" s="1"/>
      <c r="N157" s="128"/>
      <c r="O157" s="128"/>
      <c r="P157" s="129"/>
      <c r="Q157" s="128"/>
    </row>
    <row r="158" spans="1:17" ht="12.75">
      <c r="A158" s="12"/>
      <c r="B158" s="12"/>
      <c r="C158" s="12"/>
      <c r="D158" s="34" t="s">
        <v>93</v>
      </c>
      <c r="E158" s="32">
        <v>16.3</v>
      </c>
      <c r="H158" s="1"/>
      <c r="N158" s="128"/>
      <c r="O158" s="128"/>
      <c r="P158" s="129"/>
      <c r="Q158" s="128"/>
    </row>
    <row r="159" spans="1:17" ht="12.75">
      <c r="A159" s="12"/>
      <c r="B159" s="12"/>
      <c r="C159" s="12"/>
      <c r="H159" s="1"/>
      <c r="N159" s="128"/>
      <c r="O159" s="128"/>
      <c r="P159" s="129"/>
      <c r="Q159" s="128"/>
    </row>
    <row r="160" spans="1:20" ht="12.75">
      <c r="A160" s="106"/>
      <c r="B160" s="106"/>
      <c r="C160" s="106"/>
      <c r="D160" s="106"/>
      <c r="E160" s="106"/>
      <c r="F160" s="106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2.75">
      <c r="A161" s="107"/>
      <c r="B161" s="108" t="s">
        <v>147</v>
      </c>
      <c r="C161" s="109"/>
      <c r="D161" s="109"/>
      <c r="E161" s="109"/>
      <c r="F161" s="109"/>
      <c r="G161" s="24"/>
      <c r="L161" s="12"/>
      <c r="M161" s="106"/>
      <c r="N161" s="118"/>
      <c r="O161" s="106"/>
      <c r="P161" s="106"/>
      <c r="Q161" s="106"/>
      <c r="R161" s="106"/>
      <c r="S161" s="12"/>
      <c r="T161" s="12"/>
    </row>
    <row r="162" spans="1:20" ht="12.75">
      <c r="A162" s="110"/>
      <c r="B162" s="111" t="s">
        <v>17</v>
      </c>
      <c r="C162" s="111"/>
      <c r="D162" s="111"/>
      <c r="E162" s="111"/>
      <c r="F162" s="120"/>
      <c r="G162" s="121"/>
      <c r="L162" s="12"/>
      <c r="M162" s="131"/>
      <c r="N162" s="118"/>
      <c r="O162" s="118"/>
      <c r="P162" s="118"/>
      <c r="Q162" s="118"/>
      <c r="R162" s="106"/>
      <c r="S162" s="12"/>
      <c r="T162" s="12"/>
    </row>
    <row r="163" spans="1:20" ht="12.75">
      <c r="A163" s="112" t="s">
        <v>0</v>
      </c>
      <c r="B163" s="113" t="s">
        <v>26</v>
      </c>
      <c r="C163" s="113">
        <v>2001</v>
      </c>
      <c r="D163" s="113">
        <v>2002</v>
      </c>
      <c r="E163" s="113">
        <v>2003</v>
      </c>
      <c r="F163" s="113">
        <v>2004</v>
      </c>
      <c r="G163" s="114">
        <v>2005</v>
      </c>
      <c r="L163" s="41"/>
      <c r="M163" s="131"/>
      <c r="N163" s="118"/>
      <c r="O163" s="118"/>
      <c r="P163" s="118"/>
      <c r="Q163" s="118"/>
      <c r="R163" s="118"/>
      <c r="S163" s="118"/>
      <c r="T163" s="12"/>
    </row>
    <row r="164" spans="1:20" ht="12.75">
      <c r="A164" s="106" t="s">
        <v>48</v>
      </c>
      <c r="B164" s="115">
        <v>44.8</v>
      </c>
      <c r="C164" s="116" t="s">
        <v>47</v>
      </c>
      <c r="D164" s="115"/>
      <c r="E164" s="117"/>
      <c r="F164" s="106"/>
      <c r="L164" s="12"/>
      <c r="M164" s="106"/>
      <c r="N164" s="115"/>
      <c r="O164" s="116"/>
      <c r="P164" s="115"/>
      <c r="Q164" s="117"/>
      <c r="R164" s="106"/>
      <c r="S164" s="12"/>
      <c r="T164" s="12"/>
    </row>
    <row r="165" spans="1:20" ht="12.75">
      <c r="A165" s="106" t="s">
        <v>41</v>
      </c>
      <c r="B165" s="115">
        <v>39.38834498834499</v>
      </c>
      <c r="C165" s="115"/>
      <c r="D165" s="116" t="s">
        <v>47</v>
      </c>
      <c r="E165" s="117"/>
      <c r="F165" s="106"/>
      <c r="L165" s="12"/>
      <c r="M165" s="106"/>
      <c r="N165" s="115"/>
      <c r="O165" s="115"/>
      <c r="P165" s="116"/>
      <c r="Q165" s="117"/>
      <c r="R165" s="106"/>
      <c r="S165" s="12"/>
      <c r="T165" s="12"/>
    </row>
    <row r="166" spans="1:20" ht="12.75">
      <c r="A166" s="106" t="s">
        <v>49</v>
      </c>
      <c r="B166" s="115">
        <v>36.14285714285714</v>
      </c>
      <c r="C166" s="116" t="s">
        <v>47</v>
      </c>
      <c r="D166" s="115"/>
      <c r="E166" s="117"/>
      <c r="F166" s="106"/>
      <c r="L166" s="12"/>
      <c r="M166" s="106"/>
      <c r="N166" s="115"/>
      <c r="O166" s="116"/>
      <c r="P166" s="115"/>
      <c r="Q166" s="117"/>
      <c r="R166" s="106"/>
      <c r="S166" s="12"/>
      <c r="T166" s="12"/>
    </row>
    <row r="167" spans="1:20" ht="12.75">
      <c r="A167" t="s">
        <v>114</v>
      </c>
      <c r="B167" s="115">
        <v>34.5</v>
      </c>
      <c r="C167" s="116"/>
      <c r="D167" s="115"/>
      <c r="E167" s="117"/>
      <c r="F167" s="106"/>
      <c r="G167" s="116" t="s">
        <v>47</v>
      </c>
      <c r="L167" s="12"/>
      <c r="M167" s="12"/>
      <c r="N167" s="115"/>
      <c r="O167" s="116"/>
      <c r="P167" s="115"/>
      <c r="Q167" s="117"/>
      <c r="R167" s="106"/>
      <c r="S167" s="116"/>
      <c r="T167" s="12"/>
    </row>
    <row r="168" spans="1:20" ht="12.75">
      <c r="A168" s="106" t="s">
        <v>33</v>
      </c>
      <c r="B168" s="115">
        <v>30.845474060822898</v>
      </c>
      <c r="C168" s="115"/>
      <c r="D168" s="116" t="s">
        <v>47</v>
      </c>
      <c r="E168" s="117"/>
      <c r="F168" s="106"/>
      <c r="L168" s="12"/>
      <c r="M168" s="106"/>
      <c r="N168" s="115"/>
      <c r="O168" s="115"/>
      <c r="P168" s="116"/>
      <c r="Q168" s="117"/>
      <c r="R168" s="106"/>
      <c r="S168" s="12"/>
      <c r="T168" s="12"/>
    </row>
    <row r="169" spans="1:20" ht="12.75">
      <c r="A169" s="106" t="s">
        <v>76</v>
      </c>
      <c r="B169" s="115">
        <v>26.517599176422706</v>
      </c>
      <c r="C169" s="117"/>
      <c r="D169" s="117"/>
      <c r="E169" s="118" t="s">
        <v>47</v>
      </c>
      <c r="F169" s="106"/>
      <c r="L169" s="12"/>
      <c r="M169" s="106"/>
      <c r="N169" s="115"/>
      <c r="O169" s="117"/>
      <c r="P169" s="117"/>
      <c r="Q169" s="118"/>
      <c r="R169" s="106"/>
      <c r="S169" s="12"/>
      <c r="T169" s="12"/>
    </row>
    <row r="170" spans="1:20" ht="12.75">
      <c r="A170" s="106" t="s">
        <v>50</v>
      </c>
      <c r="B170" s="115">
        <v>26.44380952380952</v>
      </c>
      <c r="C170" s="116" t="s">
        <v>47</v>
      </c>
      <c r="D170" s="115"/>
      <c r="E170" s="117"/>
      <c r="F170" s="106"/>
      <c r="L170" s="12"/>
      <c r="M170" s="106"/>
      <c r="N170" s="115"/>
      <c r="O170" s="116"/>
      <c r="P170" s="115"/>
      <c r="Q170" s="117"/>
      <c r="R170" s="106"/>
      <c r="S170" s="12"/>
      <c r="T170" s="12"/>
    </row>
    <row r="171" spans="1:20" ht="12.75">
      <c r="A171" s="106" t="s">
        <v>51</v>
      </c>
      <c r="B171" s="115">
        <v>26.20888888888889</v>
      </c>
      <c r="C171" s="116" t="s">
        <v>47</v>
      </c>
      <c r="D171" s="115"/>
      <c r="E171" s="117"/>
      <c r="F171" s="106"/>
      <c r="L171" s="12"/>
      <c r="M171" s="106"/>
      <c r="N171" s="115"/>
      <c r="O171" s="116"/>
      <c r="P171" s="115"/>
      <c r="Q171" s="117"/>
      <c r="R171" s="106"/>
      <c r="S171" s="12"/>
      <c r="T171" s="12"/>
    </row>
    <row r="172" spans="1:20" ht="12.75">
      <c r="A172" s="12" t="s">
        <v>96</v>
      </c>
      <c r="B172" s="115">
        <v>26.1</v>
      </c>
      <c r="C172" s="116"/>
      <c r="D172" s="115"/>
      <c r="E172" s="117"/>
      <c r="F172" s="106"/>
      <c r="G172" s="116" t="s">
        <v>47</v>
      </c>
      <c r="L172" s="12"/>
      <c r="M172" s="12"/>
      <c r="N172" s="115"/>
      <c r="O172" s="116"/>
      <c r="P172" s="115"/>
      <c r="Q172" s="117"/>
      <c r="R172" s="106"/>
      <c r="S172" s="116"/>
      <c r="T172" s="12"/>
    </row>
    <row r="173" spans="1:20" ht="12.75">
      <c r="A173" s="106" t="s">
        <v>73</v>
      </c>
      <c r="B173" s="115">
        <v>25.400785981187987</v>
      </c>
      <c r="C173" s="117"/>
      <c r="D173" s="117"/>
      <c r="E173" s="118" t="s">
        <v>47</v>
      </c>
      <c r="F173" s="106"/>
      <c r="L173" s="12"/>
      <c r="M173" s="106"/>
      <c r="N173" s="115"/>
      <c r="O173" s="117"/>
      <c r="P173" s="117"/>
      <c r="Q173" s="118"/>
      <c r="R173" s="106"/>
      <c r="S173" s="12"/>
      <c r="T173" s="12"/>
    </row>
    <row r="174" spans="1:20" ht="12.75">
      <c r="A174" s="106" t="s">
        <v>69</v>
      </c>
      <c r="B174" s="115">
        <v>25.352625152625155</v>
      </c>
      <c r="C174" s="117"/>
      <c r="D174" s="117"/>
      <c r="E174" s="118" t="s">
        <v>47</v>
      </c>
      <c r="F174" s="106"/>
      <c r="L174" s="12"/>
      <c r="M174" s="106"/>
      <c r="N174" s="115"/>
      <c r="O174" s="117"/>
      <c r="P174" s="117"/>
      <c r="Q174" s="118"/>
      <c r="R174" s="106"/>
      <c r="S174" s="12"/>
      <c r="T174" s="12"/>
    </row>
    <row r="175" spans="1:20" ht="12.75">
      <c r="A175" t="s">
        <v>112</v>
      </c>
      <c r="B175" s="115">
        <v>25.14516934046346</v>
      </c>
      <c r="C175" s="116"/>
      <c r="D175" s="115"/>
      <c r="E175" s="117"/>
      <c r="F175" s="106"/>
      <c r="G175" s="116" t="s">
        <v>47</v>
      </c>
      <c r="L175" s="12"/>
      <c r="M175" s="12"/>
      <c r="N175" s="115"/>
      <c r="O175" s="116"/>
      <c r="P175" s="115"/>
      <c r="Q175" s="117"/>
      <c r="R175" s="106"/>
      <c r="S175" s="116"/>
      <c r="T175" s="12"/>
    </row>
    <row r="176" spans="1:20" ht="12.75">
      <c r="A176" s="106" t="s">
        <v>134</v>
      </c>
      <c r="B176" s="115">
        <v>24.7</v>
      </c>
      <c r="C176" s="116"/>
      <c r="D176" s="115"/>
      <c r="E176" s="117"/>
      <c r="F176" s="116" t="s">
        <v>47</v>
      </c>
      <c r="L176" s="12"/>
      <c r="M176" s="106"/>
      <c r="N176" s="115"/>
      <c r="O176" s="116"/>
      <c r="P176" s="115"/>
      <c r="Q176" s="117"/>
      <c r="R176" s="116"/>
      <c r="S176" s="12"/>
      <c r="T176" s="12"/>
    </row>
    <row r="177" spans="1:20" ht="12.75">
      <c r="A177" s="106" t="s">
        <v>132</v>
      </c>
      <c r="B177" s="115">
        <v>24.283868092691623</v>
      </c>
      <c r="C177" s="116"/>
      <c r="D177" s="115"/>
      <c r="E177" s="117"/>
      <c r="F177" s="116" t="s">
        <v>47</v>
      </c>
      <c r="L177" s="12"/>
      <c r="M177" s="106"/>
      <c r="N177" s="115"/>
      <c r="O177" s="116"/>
      <c r="P177" s="115"/>
      <c r="Q177" s="117"/>
      <c r="R177" s="116"/>
      <c r="S177" s="12"/>
      <c r="T177" s="12"/>
    </row>
    <row r="178" spans="1:20" ht="12.75">
      <c r="A178" s="106" t="s">
        <v>133</v>
      </c>
      <c r="B178" s="115">
        <v>24.03099329858526</v>
      </c>
      <c r="C178" s="116"/>
      <c r="D178" s="115"/>
      <c r="E178" s="117"/>
      <c r="F178" s="116" t="s">
        <v>47</v>
      </c>
      <c r="L178" s="12"/>
      <c r="M178" s="106"/>
      <c r="N178" s="115"/>
      <c r="O178" s="116"/>
      <c r="P178" s="115"/>
      <c r="Q178" s="117"/>
      <c r="R178" s="116"/>
      <c r="S178" s="12"/>
      <c r="T178" s="12"/>
    </row>
    <row r="179" spans="1:20" ht="12.75">
      <c r="A179" t="s">
        <v>97</v>
      </c>
      <c r="B179" s="115">
        <v>23.721388457631342</v>
      </c>
      <c r="C179" s="116"/>
      <c r="D179" s="115"/>
      <c r="E179" s="117"/>
      <c r="F179" s="106"/>
      <c r="G179" s="116" t="s">
        <v>47</v>
      </c>
      <c r="L179" s="12"/>
      <c r="M179" s="12"/>
      <c r="N179" s="115"/>
      <c r="O179" s="116"/>
      <c r="P179" s="115"/>
      <c r="Q179" s="117"/>
      <c r="R179" s="106"/>
      <c r="S179" s="116"/>
      <c r="T179" s="12"/>
    </row>
    <row r="180" spans="1:20" ht="12.75">
      <c r="A180" s="106" t="s">
        <v>75</v>
      </c>
      <c r="B180" s="115">
        <v>23.703157325922497</v>
      </c>
      <c r="C180" s="117"/>
      <c r="D180" s="117"/>
      <c r="E180" s="118" t="s">
        <v>47</v>
      </c>
      <c r="F180" s="106"/>
      <c r="L180" s="12"/>
      <c r="M180" s="106"/>
      <c r="N180" s="115"/>
      <c r="O180" s="117"/>
      <c r="P180" s="117"/>
      <c r="Q180" s="118"/>
      <c r="R180" s="106"/>
      <c r="S180" s="12"/>
      <c r="T180" s="12"/>
    </row>
    <row r="181" spans="1:20" ht="12.75">
      <c r="A181" s="106" t="s">
        <v>52</v>
      </c>
      <c r="B181" s="115">
        <v>23.52285714285714</v>
      </c>
      <c r="C181" s="116" t="s">
        <v>47</v>
      </c>
      <c r="D181" s="115"/>
      <c r="E181" s="117"/>
      <c r="F181" s="106"/>
      <c r="L181" s="12"/>
      <c r="M181" s="106"/>
      <c r="N181" s="115"/>
      <c r="O181" s="116"/>
      <c r="P181" s="115"/>
      <c r="Q181" s="117"/>
      <c r="R181" s="106"/>
      <c r="S181" s="12"/>
      <c r="T181" s="12"/>
    </row>
    <row r="182" spans="1:20" ht="12.75">
      <c r="A182" s="106" t="s">
        <v>135</v>
      </c>
      <c r="B182" s="115">
        <v>22.151311303435616</v>
      </c>
      <c r="C182" s="116"/>
      <c r="D182" s="115"/>
      <c r="E182" s="117"/>
      <c r="F182" s="116" t="s">
        <v>47</v>
      </c>
      <c r="L182" s="12"/>
      <c r="M182" s="106"/>
      <c r="N182" s="115"/>
      <c r="O182" s="116"/>
      <c r="P182" s="115"/>
      <c r="Q182" s="117"/>
      <c r="R182" s="116"/>
      <c r="S182" s="12"/>
      <c r="T182" s="12"/>
    </row>
    <row r="183" spans="1:20" ht="12.75">
      <c r="A183" s="106" t="s">
        <v>78</v>
      </c>
      <c r="B183" s="115">
        <v>21.024463118580766</v>
      </c>
      <c r="C183" s="117"/>
      <c r="D183" s="117"/>
      <c r="E183" s="118" t="s">
        <v>47</v>
      </c>
      <c r="F183" s="106"/>
      <c r="L183" s="12"/>
      <c r="M183" s="106"/>
      <c r="N183" s="115"/>
      <c r="O183" s="117"/>
      <c r="P183" s="117"/>
      <c r="Q183" s="118"/>
      <c r="R183" s="106"/>
      <c r="S183" s="12"/>
      <c r="T183" s="12"/>
    </row>
    <row r="184" spans="1:20" ht="12.75">
      <c r="A184" s="106" t="s">
        <v>29</v>
      </c>
      <c r="B184" s="115">
        <v>20.731568276684555</v>
      </c>
      <c r="C184" s="115"/>
      <c r="D184" s="116" t="s">
        <v>47</v>
      </c>
      <c r="E184" s="117"/>
      <c r="F184" s="106"/>
      <c r="L184" s="12"/>
      <c r="M184" s="106"/>
      <c r="N184" s="115"/>
      <c r="O184" s="115"/>
      <c r="P184" s="116"/>
      <c r="Q184" s="117"/>
      <c r="R184" s="106"/>
      <c r="S184" s="12"/>
      <c r="T184" s="12"/>
    </row>
    <row r="185" spans="1:20" ht="12.75">
      <c r="A185" s="106" t="s">
        <v>53</v>
      </c>
      <c r="B185" s="115">
        <v>20.728571428571428</v>
      </c>
      <c r="C185" s="116" t="s">
        <v>47</v>
      </c>
      <c r="D185" s="115"/>
      <c r="E185" s="117"/>
      <c r="F185" s="106"/>
      <c r="L185" s="12"/>
      <c r="M185" s="106"/>
      <c r="N185" s="115"/>
      <c r="O185" s="116"/>
      <c r="P185" s="115"/>
      <c r="Q185" s="117"/>
      <c r="R185" s="106"/>
      <c r="S185" s="12"/>
      <c r="T185" s="12"/>
    </row>
    <row r="186" spans="1:20" ht="12.75">
      <c r="A186" s="106" t="s">
        <v>54</v>
      </c>
      <c r="B186" s="115">
        <v>20.395151515151515</v>
      </c>
      <c r="C186" s="116" t="s">
        <v>47</v>
      </c>
      <c r="D186" s="115"/>
      <c r="E186" s="117"/>
      <c r="F186" s="106"/>
      <c r="L186" s="12"/>
      <c r="M186" s="106"/>
      <c r="N186" s="115"/>
      <c r="O186" s="116"/>
      <c r="P186" s="115"/>
      <c r="Q186" s="117"/>
      <c r="R186" s="106"/>
      <c r="S186" s="12"/>
      <c r="T186" s="12"/>
    </row>
    <row r="187" spans="1:20" ht="12.75">
      <c r="A187" s="106" t="s">
        <v>55</v>
      </c>
      <c r="B187" s="115">
        <v>19.967619047619046</v>
      </c>
      <c r="C187" s="116" t="s">
        <v>47</v>
      </c>
      <c r="D187" s="115"/>
      <c r="E187" s="117"/>
      <c r="F187" s="106"/>
      <c r="L187" s="12"/>
      <c r="M187" s="106"/>
      <c r="N187" s="115"/>
      <c r="O187" s="116"/>
      <c r="P187" s="115"/>
      <c r="Q187" s="117"/>
      <c r="R187" s="106"/>
      <c r="S187" s="12"/>
      <c r="T187" s="12"/>
    </row>
    <row r="188" spans="1:20" ht="12.75">
      <c r="A188" s="106" t="s">
        <v>136</v>
      </c>
      <c r="B188" s="115">
        <v>19.788560728689404</v>
      </c>
      <c r="C188" s="116"/>
      <c r="D188" s="115"/>
      <c r="E188" s="117"/>
      <c r="F188" s="116" t="s">
        <v>47</v>
      </c>
      <c r="L188" s="12"/>
      <c r="M188" s="106"/>
      <c r="N188" s="115"/>
      <c r="O188" s="116"/>
      <c r="P188" s="115"/>
      <c r="Q188" s="117"/>
      <c r="R188" s="116"/>
      <c r="S188" s="12"/>
      <c r="T188" s="12"/>
    </row>
    <row r="189" spans="1:20" ht="12.75">
      <c r="A189" s="106" t="s">
        <v>56</v>
      </c>
      <c r="B189" s="115">
        <v>19.125714285714288</v>
      </c>
      <c r="C189" s="116" t="s">
        <v>47</v>
      </c>
      <c r="D189" s="115"/>
      <c r="E189" s="117"/>
      <c r="F189" s="106"/>
      <c r="L189" s="12"/>
      <c r="M189" s="106"/>
      <c r="N189" s="115"/>
      <c r="O189" s="116"/>
      <c r="P189" s="115"/>
      <c r="Q189" s="117"/>
      <c r="R189" s="106"/>
      <c r="S189" s="12"/>
      <c r="T189" s="12"/>
    </row>
    <row r="190" spans="1:20" ht="12.75">
      <c r="A190" t="s">
        <v>111</v>
      </c>
      <c r="B190" s="115">
        <v>19.06954887218045</v>
      </c>
      <c r="C190" s="116"/>
      <c r="D190" s="115"/>
      <c r="E190" s="117"/>
      <c r="F190" s="106"/>
      <c r="G190" s="116" t="s">
        <v>47</v>
      </c>
      <c r="L190" s="12"/>
      <c r="M190" s="12"/>
      <c r="N190" s="115"/>
      <c r="O190" s="116"/>
      <c r="P190" s="115"/>
      <c r="Q190" s="117"/>
      <c r="R190" s="106"/>
      <c r="S190" s="116"/>
      <c r="T190" s="12"/>
    </row>
    <row r="191" spans="1:20" ht="12.75">
      <c r="A191" s="106" t="s">
        <v>87</v>
      </c>
      <c r="B191" s="115">
        <v>18.988227411567642</v>
      </c>
      <c r="C191" s="117"/>
      <c r="D191" s="117"/>
      <c r="E191" s="118" t="s">
        <v>47</v>
      </c>
      <c r="F191" s="106"/>
      <c r="L191" s="12"/>
      <c r="M191" s="106"/>
      <c r="N191" s="115"/>
      <c r="O191" s="117"/>
      <c r="P191" s="117"/>
      <c r="Q191" s="118"/>
      <c r="R191" s="106"/>
      <c r="S191" s="12"/>
      <c r="T191" s="12"/>
    </row>
    <row r="192" spans="1:20" ht="12.75">
      <c r="A192" s="106" t="s">
        <v>39</v>
      </c>
      <c r="B192" s="115">
        <v>18.589743589743588</v>
      </c>
      <c r="C192" s="115"/>
      <c r="D192" s="116" t="s">
        <v>47</v>
      </c>
      <c r="E192" s="117"/>
      <c r="F192" s="106"/>
      <c r="L192" s="12"/>
      <c r="M192" s="106"/>
      <c r="N192" s="115"/>
      <c r="O192" s="115"/>
      <c r="P192" s="116"/>
      <c r="Q192" s="117"/>
      <c r="R192" s="106"/>
      <c r="S192" s="12"/>
      <c r="T192" s="12"/>
    </row>
    <row r="193" spans="1:20" ht="12.75">
      <c r="A193" t="s">
        <v>95</v>
      </c>
      <c r="B193" s="115">
        <v>18.08235294117647</v>
      </c>
      <c r="C193" s="116"/>
      <c r="D193" s="115"/>
      <c r="E193" s="117"/>
      <c r="F193" s="106"/>
      <c r="G193" s="116" t="s">
        <v>47</v>
      </c>
      <c r="L193" s="12"/>
      <c r="M193" s="12"/>
      <c r="N193" s="115"/>
      <c r="O193" s="116"/>
      <c r="P193" s="115"/>
      <c r="Q193" s="117"/>
      <c r="R193" s="106"/>
      <c r="S193" s="116"/>
      <c r="T193" s="12"/>
    </row>
    <row r="194" spans="1:20" ht="12.75">
      <c r="A194" s="106" t="s">
        <v>137</v>
      </c>
      <c r="B194" s="115">
        <v>17.521545738397634</v>
      </c>
      <c r="C194" s="116"/>
      <c r="D194" s="115"/>
      <c r="E194" s="117"/>
      <c r="F194" s="116" t="s">
        <v>47</v>
      </c>
      <c r="L194" s="12"/>
      <c r="M194" s="106"/>
      <c r="N194" s="115"/>
      <c r="O194" s="116"/>
      <c r="P194" s="115"/>
      <c r="Q194" s="117"/>
      <c r="R194" s="116"/>
      <c r="S194" s="12"/>
      <c r="T194" s="12"/>
    </row>
    <row r="195" spans="1:20" ht="12.75">
      <c r="A195" s="12" t="s">
        <v>120</v>
      </c>
      <c r="B195" s="115">
        <v>17.363048881524442</v>
      </c>
      <c r="C195" s="116"/>
      <c r="D195" s="115"/>
      <c r="E195" s="117"/>
      <c r="F195" s="106"/>
      <c r="G195" s="116" t="s">
        <v>47</v>
      </c>
      <c r="L195" s="12"/>
      <c r="M195" s="12"/>
      <c r="N195" s="115"/>
      <c r="O195" s="116"/>
      <c r="P195" s="115"/>
      <c r="Q195" s="117"/>
      <c r="R195" s="106"/>
      <c r="S195" s="116"/>
      <c r="T195" s="12"/>
    </row>
    <row r="196" spans="1:20" ht="12.75">
      <c r="A196" t="s">
        <v>117</v>
      </c>
      <c r="B196" s="115">
        <v>16.810548219287718</v>
      </c>
      <c r="C196" s="116"/>
      <c r="D196" s="115"/>
      <c r="E196" s="117"/>
      <c r="F196" s="106"/>
      <c r="G196" s="116" t="s">
        <v>47</v>
      </c>
      <c r="L196" s="12"/>
      <c r="M196" s="12"/>
      <c r="N196" s="115"/>
      <c r="O196" s="116"/>
      <c r="P196" s="115"/>
      <c r="Q196" s="117"/>
      <c r="R196" s="106"/>
      <c r="S196" s="116"/>
      <c r="T196" s="12"/>
    </row>
    <row r="197" spans="1:20" ht="12.75">
      <c r="A197" t="s">
        <v>110</v>
      </c>
      <c r="B197" s="115">
        <v>16.75495798319328</v>
      </c>
      <c r="C197" s="116"/>
      <c r="D197" s="115"/>
      <c r="E197" s="117"/>
      <c r="F197" s="106"/>
      <c r="G197" s="116" t="s">
        <v>47</v>
      </c>
      <c r="L197" s="12"/>
      <c r="M197" s="12"/>
      <c r="N197" s="115"/>
      <c r="O197" s="116"/>
      <c r="P197" s="115"/>
      <c r="Q197" s="117"/>
      <c r="R197" s="106"/>
      <c r="S197" s="116"/>
      <c r="T197" s="12"/>
    </row>
    <row r="198" spans="1:20" ht="12.75">
      <c r="A198" s="106" t="s">
        <v>32</v>
      </c>
      <c r="B198" s="115">
        <v>16.194064472113254</v>
      </c>
      <c r="C198" s="115"/>
      <c r="D198" s="116" t="s">
        <v>47</v>
      </c>
      <c r="E198" s="115"/>
      <c r="F198" s="106"/>
      <c r="L198" s="12"/>
      <c r="M198" s="106"/>
      <c r="N198" s="115"/>
      <c r="O198" s="115"/>
      <c r="P198" s="116"/>
      <c r="Q198" s="115"/>
      <c r="R198" s="106"/>
      <c r="S198" s="12"/>
      <c r="T198" s="12"/>
    </row>
    <row r="199" spans="1:20" ht="12.75">
      <c r="A199" s="106" t="s">
        <v>36</v>
      </c>
      <c r="B199" s="115">
        <v>16.165811965811965</v>
      </c>
      <c r="C199" s="115"/>
      <c r="D199" s="116" t="s">
        <v>47</v>
      </c>
      <c r="E199" s="115"/>
      <c r="F199" s="106"/>
      <c r="L199" s="12"/>
      <c r="M199" s="106"/>
      <c r="N199" s="115"/>
      <c r="O199" s="115"/>
      <c r="P199" s="116"/>
      <c r="Q199" s="115"/>
      <c r="R199" s="106"/>
      <c r="S199" s="12"/>
      <c r="T199" s="12"/>
    </row>
    <row r="200" spans="1:20" ht="12.75">
      <c r="A200" s="106" t="s">
        <v>57</v>
      </c>
      <c r="B200" s="115">
        <v>15.655824175824176</v>
      </c>
      <c r="C200" s="116" t="s">
        <v>47</v>
      </c>
      <c r="D200" s="115"/>
      <c r="E200" s="115"/>
      <c r="F200" s="106"/>
      <c r="L200" s="12"/>
      <c r="M200" s="106"/>
      <c r="N200" s="115"/>
      <c r="O200" s="116"/>
      <c r="P200" s="115"/>
      <c r="Q200" s="115"/>
      <c r="R200" s="106"/>
      <c r="S200" s="12"/>
      <c r="T200" s="12"/>
    </row>
    <row r="201" spans="1:20" ht="12.75">
      <c r="A201" s="106" t="s">
        <v>34</v>
      </c>
      <c r="B201" s="115">
        <v>15.562393162393162</v>
      </c>
      <c r="C201" s="115"/>
      <c r="D201" s="116" t="s">
        <v>47</v>
      </c>
      <c r="E201" s="115"/>
      <c r="F201" s="106"/>
      <c r="L201" s="12"/>
      <c r="M201" s="106"/>
      <c r="N201" s="115"/>
      <c r="O201" s="115"/>
      <c r="P201" s="116"/>
      <c r="Q201" s="115"/>
      <c r="R201" s="106"/>
      <c r="S201" s="12"/>
      <c r="T201" s="12"/>
    </row>
    <row r="202" spans="1:20" ht="12.75">
      <c r="A202" s="106" t="s">
        <v>72</v>
      </c>
      <c r="B202" s="115">
        <v>14.816518122400476</v>
      </c>
      <c r="C202" s="117"/>
      <c r="D202" s="117"/>
      <c r="E202" s="118" t="s">
        <v>47</v>
      </c>
      <c r="F202" s="106"/>
      <c r="L202" s="12"/>
      <c r="M202" s="106"/>
      <c r="N202" s="115"/>
      <c r="O202" s="117"/>
      <c r="P202" s="117"/>
      <c r="Q202" s="118"/>
      <c r="R202" s="106"/>
      <c r="S202" s="12"/>
      <c r="T202" s="12"/>
    </row>
    <row r="203" spans="1:20" ht="12.75">
      <c r="A203" s="106" t="s">
        <v>43</v>
      </c>
      <c r="B203" s="115">
        <v>14.622222222222222</v>
      </c>
      <c r="C203" s="115"/>
      <c r="D203" s="116" t="s">
        <v>47</v>
      </c>
      <c r="E203" s="115"/>
      <c r="F203" s="106"/>
      <c r="L203" s="12"/>
      <c r="M203" s="106"/>
      <c r="N203" s="115"/>
      <c r="O203" s="115"/>
      <c r="P203" s="116"/>
      <c r="Q203" s="115"/>
      <c r="R203" s="106"/>
      <c r="S203" s="12"/>
      <c r="T203" s="12"/>
    </row>
    <row r="204" spans="1:20" ht="12.75">
      <c r="A204" s="106" t="s">
        <v>138</v>
      </c>
      <c r="B204" s="115">
        <v>14.602620253164556</v>
      </c>
      <c r="C204" s="116"/>
      <c r="D204" s="115"/>
      <c r="E204" s="117"/>
      <c r="F204" s="116" t="s">
        <v>47</v>
      </c>
      <c r="L204" s="12"/>
      <c r="M204" s="106"/>
      <c r="N204" s="115"/>
      <c r="O204" s="116"/>
      <c r="P204" s="115"/>
      <c r="Q204" s="117"/>
      <c r="R204" s="116"/>
      <c r="S204" s="12"/>
      <c r="T204" s="12"/>
    </row>
    <row r="205" spans="1:20" ht="12.75">
      <c r="A205" t="s">
        <v>108</v>
      </c>
      <c r="B205" s="115">
        <v>14.542857142857143</v>
      </c>
      <c r="C205" s="116"/>
      <c r="D205" s="115"/>
      <c r="E205" s="117"/>
      <c r="F205" s="106"/>
      <c r="G205" s="116" t="s">
        <v>47</v>
      </c>
      <c r="L205" s="12"/>
      <c r="M205" s="12"/>
      <c r="N205" s="115"/>
      <c r="O205" s="116"/>
      <c r="P205" s="115"/>
      <c r="Q205" s="117"/>
      <c r="R205" s="106"/>
      <c r="S205" s="116"/>
      <c r="T205" s="12"/>
    </row>
    <row r="206" spans="1:20" ht="12.75">
      <c r="A206" t="s">
        <v>102</v>
      </c>
      <c r="B206" s="115">
        <v>14.533026113671276</v>
      </c>
      <c r="C206" s="116"/>
      <c r="D206" s="115"/>
      <c r="E206" s="117"/>
      <c r="F206" s="106"/>
      <c r="G206" s="116" t="s">
        <v>47</v>
      </c>
      <c r="L206" s="12"/>
      <c r="M206" s="12"/>
      <c r="N206" s="115"/>
      <c r="O206" s="116"/>
      <c r="P206" s="115"/>
      <c r="Q206" s="117"/>
      <c r="R206" s="106"/>
      <c r="S206" s="116"/>
      <c r="T206" s="12"/>
    </row>
    <row r="207" spans="1:20" ht="12.75">
      <c r="A207" t="s">
        <v>107</v>
      </c>
      <c r="B207" s="115">
        <v>14.503865546218488</v>
      </c>
      <c r="C207" s="116"/>
      <c r="D207" s="115"/>
      <c r="E207" s="117"/>
      <c r="F207" s="106"/>
      <c r="G207" s="116" t="s">
        <v>47</v>
      </c>
      <c r="L207" s="12"/>
      <c r="M207" s="12"/>
      <c r="N207" s="115"/>
      <c r="O207" s="116"/>
      <c r="P207" s="115"/>
      <c r="Q207" s="117"/>
      <c r="R207" s="106"/>
      <c r="S207" s="116"/>
      <c r="T207" s="12"/>
    </row>
    <row r="208" spans="1:20" ht="12.75">
      <c r="A208" t="s">
        <v>119</v>
      </c>
      <c r="B208" s="115">
        <v>14.234513506425387</v>
      </c>
      <c r="C208" s="116"/>
      <c r="D208" s="115"/>
      <c r="E208" s="117"/>
      <c r="F208" s="106"/>
      <c r="G208" s="116" t="s">
        <v>47</v>
      </c>
      <c r="L208" s="12"/>
      <c r="M208" s="12"/>
      <c r="N208" s="115"/>
      <c r="O208" s="116"/>
      <c r="P208" s="115"/>
      <c r="Q208" s="117"/>
      <c r="R208" s="106"/>
      <c r="S208" s="116"/>
      <c r="T208" s="12"/>
    </row>
    <row r="209" spans="1:20" ht="12.75">
      <c r="A209" s="106" t="s">
        <v>79</v>
      </c>
      <c r="B209" s="115">
        <v>13.758823529411764</v>
      </c>
      <c r="C209" s="117"/>
      <c r="D209" s="117"/>
      <c r="E209" s="118" t="s">
        <v>47</v>
      </c>
      <c r="F209" s="106"/>
      <c r="L209" s="12"/>
      <c r="M209" s="106"/>
      <c r="N209" s="115"/>
      <c r="O209" s="117"/>
      <c r="P209" s="117"/>
      <c r="Q209" s="118"/>
      <c r="R209" s="106"/>
      <c r="S209" s="12"/>
      <c r="T209" s="12"/>
    </row>
    <row r="210" spans="1:20" ht="12.75">
      <c r="A210" s="106" t="s">
        <v>42</v>
      </c>
      <c r="B210" s="115">
        <v>13.741880341880341</v>
      </c>
      <c r="C210" s="115"/>
      <c r="D210" s="116" t="s">
        <v>47</v>
      </c>
      <c r="E210" s="115"/>
      <c r="F210" s="106"/>
      <c r="L210" s="12"/>
      <c r="M210" s="106"/>
      <c r="N210" s="115"/>
      <c r="O210" s="115"/>
      <c r="P210" s="116"/>
      <c r="Q210" s="115"/>
      <c r="R210" s="106"/>
      <c r="S210" s="12"/>
      <c r="T210" s="12"/>
    </row>
    <row r="211" spans="1:20" ht="12.75">
      <c r="A211" s="106" t="s">
        <v>139</v>
      </c>
      <c r="B211" s="115">
        <v>13.525319829424307</v>
      </c>
      <c r="C211" s="116"/>
      <c r="D211" s="115"/>
      <c r="E211" s="117"/>
      <c r="F211" s="116" t="s">
        <v>47</v>
      </c>
      <c r="L211" s="12"/>
      <c r="M211" s="106"/>
      <c r="N211" s="115"/>
      <c r="O211" s="116"/>
      <c r="P211" s="115"/>
      <c r="Q211" s="117"/>
      <c r="R211" s="116"/>
      <c r="S211" s="12"/>
      <c r="T211" s="12"/>
    </row>
    <row r="212" spans="1:20" ht="12.75">
      <c r="A212" s="106" t="s">
        <v>58</v>
      </c>
      <c r="B212" s="115">
        <v>13.42</v>
      </c>
      <c r="C212" s="116" t="s">
        <v>47</v>
      </c>
      <c r="D212" s="115"/>
      <c r="E212" s="115"/>
      <c r="F212" s="106"/>
      <c r="L212" s="12"/>
      <c r="M212" s="106"/>
      <c r="N212" s="115"/>
      <c r="O212" s="116"/>
      <c r="P212" s="115"/>
      <c r="Q212" s="115"/>
      <c r="R212" s="106"/>
      <c r="S212" s="12"/>
      <c r="T212" s="12"/>
    </row>
    <row r="213" spans="1:20" ht="12.75">
      <c r="A213" t="s">
        <v>103</v>
      </c>
      <c r="B213" s="115">
        <v>13.261285909712722</v>
      </c>
      <c r="C213" s="116"/>
      <c r="D213" s="115"/>
      <c r="E213" s="117"/>
      <c r="F213" s="106"/>
      <c r="G213" s="116" t="s">
        <v>47</v>
      </c>
      <c r="L213" s="12"/>
      <c r="M213" s="12"/>
      <c r="N213" s="115"/>
      <c r="O213" s="116"/>
      <c r="P213" s="115"/>
      <c r="Q213" s="117"/>
      <c r="R213" s="106"/>
      <c r="S213" s="116"/>
      <c r="T213" s="12"/>
    </row>
    <row r="214" spans="1:20" ht="12.75">
      <c r="A214" s="106" t="s">
        <v>40</v>
      </c>
      <c r="B214" s="115">
        <v>12.905982905982906</v>
      </c>
      <c r="C214" s="115"/>
      <c r="D214" s="116" t="s">
        <v>47</v>
      </c>
      <c r="E214" s="115"/>
      <c r="F214" s="106"/>
      <c r="L214" s="12"/>
      <c r="M214" s="106"/>
      <c r="N214" s="115"/>
      <c r="O214" s="115"/>
      <c r="P214" s="116"/>
      <c r="Q214" s="115"/>
      <c r="R214" s="106"/>
      <c r="S214" s="12"/>
      <c r="T214" s="12"/>
    </row>
    <row r="215" spans="1:20" ht="12.75">
      <c r="A215" s="106" t="s">
        <v>85</v>
      </c>
      <c r="B215" s="115">
        <v>12.695324283559579</v>
      </c>
      <c r="C215" s="117"/>
      <c r="D215" s="117"/>
      <c r="E215" s="118" t="s">
        <v>47</v>
      </c>
      <c r="F215" s="106"/>
      <c r="L215" s="12"/>
      <c r="M215" s="106"/>
      <c r="N215" s="115"/>
      <c r="O215" s="117"/>
      <c r="P215" s="117"/>
      <c r="Q215" s="118"/>
      <c r="R215" s="106"/>
      <c r="S215" s="12"/>
      <c r="T215" s="12"/>
    </row>
    <row r="216" spans="1:20" ht="12.75">
      <c r="A216" s="106" t="s">
        <v>38</v>
      </c>
      <c r="B216" s="115">
        <v>12.558241758241758</v>
      </c>
      <c r="C216" s="115"/>
      <c r="D216" s="116" t="s">
        <v>47</v>
      </c>
      <c r="E216" s="115"/>
      <c r="F216" s="106"/>
      <c r="L216" s="12"/>
      <c r="M216" s="106"/>
      <c r="N216" s="115"/>
      <c r="O216" s="115"/>
      <c r="P216" s="116"/>
      <c r="Q216" s="115"/>
      <c r="R216" s="106"/>
      <c r="S216" s="12"/>
      <c r="T216" s="12"/>
    </row>
    <row r="217" spans="1:20" ht="12.75">
      <c r="A217" s="106" t="s">
        <v>70</v>
      </c>
      <c r="B217" s="115">
        <v>12.425339366515836</v>
      </c>
      <c r="C217" s="117"/>
      <c r="D217" s="117"/>
      <c r="E217" s="118" t="s">
        <v>47</v>
      </c>
      <c r="F217" s="106"/>
      <c r="L217" s="12"/>
      <c r="M217" s="106"/>
      <c r="N217" s="115"/>
      <c r="O217" s="117"/>
      <c r="P217" s="117"/>
      <c r="Q217" s="118"/>
      <c r="R217" s="106"/>
      <c r="S217" s="12"/>
      <c r="T217" s="12"/>
    </row>
    <row r="218" spans="1:20" ht="12.75">
      <c r="A218" s="106" t="s">
        <v>140</v>
      </c>
      <c r="B218" s="115">
        <v>12.272727272727273</v>
      </c>
      <c r="C218" s="116"/>
      <c r="D218" s="115"/>
      <c r="E218" s="117"/>
      <c r="F218" s="116" t="s">
        <v>47</v>
      </c>
      <c r="L218" s="12"/>
      <c r="M218" s="106"/>
      <c r="N218" s="115"/>
      <c r="O218" s="116"/>
      <c r="P218" s="115"/>
      <c r="Q218" s="117"/>
      <c r="R218" s="116"/>
      <c r="S218" s="12"/>
      <c r="T218" s="12"/>
    </row>
    <row r="219" spans="1:20" ht="12.75">
      <c r="A219" s="106" t="s">
        <v>77</v>
      </c>
      <c r="B219" s="115">
        <v>12.22901098901099</v>
      </c>
      <c r="C219" s="117"/>
      <c r="D219" s="117"/>
      <c r="E219" s="118" t="s">
        <v>47</v>
      </c>
      <c r="F219" s="106"/>
      <c r="L219" s="12"/>
      <c r="M219" s="106"/>
      <c r="N219" s="115"/>
      <c r="O219" s="117"/>
      <c r="P219" s="117"/>
      <c r="Q219" s="118"/>
      <c r="R219" s="106"/>
      <c r="S219" s="12"/>
      <c r="T219" s="12"/>
    </row>
    <row r="220" spans="1:20" ht="12.75">
      <c r="A220" t="s">
        <v>115</v>
      </c>
      <c r="B220" s="115">
        <v>12.203933747412009</v>
      </c>
      <c r="C220" s="116"/>
      <c r="D220" s="115"/>
      <c r="E220" s="117"/>
      <c r="F220" s="106"/>
      <c r="G220" s="116" t="s">
        <v>47</v>
      </c>
      <c r="L220" s="12"/>
      <c r="M220" s="12"/>
      <c r="N220" s="115"/>
      <c r="O220" s="116"/>
      <c r="P220" s="115"/>
      <c r="Q220" s="117"/>
      <c r="R220" s="106"/>
      <c r="S220" s="116"/>
      <c r="T220" s="12"/>
    </row>
    <row r="221" spans="1:20" ht="12.75">
      <c r="A221" s="106" t="s">
        <v>59</v>
      </c>
      <c r="B221" s="115">
        <v>12.114285714285714</v>
      </c>
      <c r="C221" s="116" t="s">
        <v>47</v>
      </c>
      <c r="D221" s="115"/>
      <c r="E221" s="115"/>
      <c r="F221" s="106"/>
      <c r="L221" s="12"/>
      <c r="M221" s="106"/>
      <c r="N221" s="115"/>
      <c r="O221" s="116"/>
      <c r="P221" s="115"/>
      <c r="Q221" s="115"/>
      <c r="R221" s="106"/>
      <c r="S221" s="12"/>
      <c r="T221" s="12"/>
    </row>
    <row r="222" spans="1:20" ht="12.75">
      <c r="A222" s="106" t="s">
        <v>60</v>
      </c>
      <c r="B222" s="115">
        <v>12.017142857142858</v>
      </c>
      <c r="C222" s="116" t="s">
        <v>47</v>
      </c>
      <c r="D222" s="115"/>
      <c r="E222" s="115"/>
      <c r="F222" s="106"/>
      <c r="L222" s="12"/>
      <c r="M222" s="106"/>
      <c r="N222" s="115"/>
      <c r="O222" s="116"/>
      <c r="P222" s="115"/>
      <c r="Q222" s="115"/>
      <c r="R222" s="106"/>
      <c r="S222" s="12"/>
      <c r="T222" s="12"/>
    </row>
    <row r="223" spans="1:20" ht="12.75">
      <c r="A223" s="106" t="s">
        <v>61</v>
      </c>
      <c r="B223" s="115">
        <v>11.91420814479638</v>
      </c>
      <c r="C223" s="116" t="s">
        <v>47</v>
      </c>
      <c r="D223" s="115"/>
      <c r="E223" s="115"/>
      <c r="F223" s="106"/>
      <c r="L223" s="12"/>
      <c r="M223" s="106"/>
      <c r="N223" s="115"/>
      <c r="O223" s="116"/>
      <c r="P223" s="115"/>
      <c r="Q223" s="115"/>
      <c r="R223" s="106"/>
      <c r="S223" s="12"/>
      <c r="T223" s="12"/>
    </row>
    <row r="224" spans="1:20" ht="12.75">
      <c r="A224" s="106" t="s">
        <v>84</v>
      </c>
      <c r="B224" s="115">
        <v>11.54313725490196</v>
      </c>
      <c r="C224" s="117"/>
      <c r="D224" s="117"/>
      <c r="E224" s="118" t="s">
        <v>47</v>
      </c>
      <c r="F224" s="106"/>
      <c r="L224" s="12"/>
      <c r="M224" s="106"/>
      <c r="N224" s="115"/>
      <c r="O224" s="117"/>
      <c r="P224" s="117"/>
      <c r="Q224" s="118"/>
      <c r="R224" s="106"/>
      <c r="S224" s="12"/>
      <c r="T224" s="12"/>
    </row>
    <row r="225" spans="1:20" ht="12.75">
      <c r="A225" t="s">
        <v>113</v>
      </c>
      <c r="B225" s="115">
        <v>10.861944777911164</v>
      </c>
      <c r="C225" s="116"/>
      <c r="D225" s="115"/>
      <c r="E225" s="117"/>
      <c r="F225" s="106"/>
      <c r="G225" s="116" t="s">
        <v>47</v>
      </c>
      <c r="L225" s="12"/>
      <c r="M225" s="12"/>
      <c r="N225" s="115"/>
      <c r="O225" s="116"/>
      <c r="P225" s="115"/>
      <c r="Q225" s="117"/>
      <c r="R225" s="106"/>
      <c r="S225" s="116"/>
      <c r="T225" s="12"/>
    </row>
    <row r="226" spans="1:20" ht="12.75">
      <c r="A226" s="106" t="s">
        <v>86</v>
      </c>
      <c r="B226" s="115">
        <v>10.483411142234672</v>
      </c>
      <c r="C226" s="117"/>
      <c r="D226" s="117"/>
      <c r="E226" s="118" t="s">
        <v>47</v>
      </c>
      <c r="F226" s="106"/>
      <c r="L226" s="12"/>
      <c r="M226" s="106"/>
      <c r="N226" s="115"/>
      <c r="O226" s="117"/>
      <c r="P226" s="117"/>
      <c r="Q226" s="118"/>
      <c r="R226" s="106"/>
      <c r="S226" s="12"/>
      <c r="T226" s="12"/>
    </row>
    <row r="227" spans="1:20" ht="12.75">
      <c r="A227" s="106" t="s">
        <v>71</v>
      </c>
      <c r="B227" s="115">
        <v>10.269199304632375</v>
      </c>
      <c r="C227" s="117"/>
      <c r="D227" s="117"/>
      <c r="E227" s="118" t="s">
        <v>47</v>
      </c>
      <c r="F227" s="106"/>
      <c r="L227" s="12"/>
      <c r="M227" s="106"/>
      <c r="N227" s="115"/>
      <c r="O227" s="117"/>
      <c r="P227" s="117"/>
      <c r="Q227" s="118"/>
      <c r="R227" s="106"/>
      <c r="S227" s="12"/>
      <c r="T227" s="12"/>
    </row>
    <row r="228" spans="1:20" ht="12.75">
      <c r="A228" s="106" t="s">
        <v>62</v>
      </c>
      <c r="B228" s="115">
        <v>9.755294117647058</v>
      </c>
      <c r="C228" s="116" t="s">
        <v>47</v>
      </c>
      <c r="D228" s="115"/>
      <c r="E228" s="115"/>
      <c r="F228" s="106"/>
      <c r="L228" s="12"/>
      <c r="M228" s="106"/>
      <c r="N228" s="115"/>
      <c r="O228" s="116"/>
      <c r="P228" s="115"/>
      <c r="Q228" s="115"/>
      <c r="R228" s="106"/>
      <c r="S228" s="12"/>
      <c r="T228" s="12"/>
    </row>
    <row r="229" spans="1:20" ht="12.75">
      <c r="A229" s="106" t="s">
        <v>83</v>
      </c>
      <c r="B229" s="115">
        <v>9.476018099547511</v>
      </c>
      <c r="C229" s="117"/>
      <c r="D229" s="117"/>
      <c r="E229" s="118" t="s">
        <v>47</v>
      </c>
      <c r="F229" s="106"/>
      <c r="L229" s="12"/>
      <c r="M229" s="106"/>
      <c r="N229" s="115"/>
      <c r="O229" s="117"/>
      <c r="P229" s="117"/>
      <c r="Q229" s="118"/>
      <c r="R229" s="106"/>
      <c r="S229" s="12"/>
      <c r="T229" s="12"/>
    </row>
    <row r="230" spans="1:20" ht="12.75">
      <c r="A230" s="106" t="s">
        <v>63</v>
      </c>
      <c r="B230" s="115">
        <v>9.317460317460318</v>
      </c>
      <c r="C230" s="116" t="s">
        <v>47</v>
      </c>
      <c r="D230" s="115"/>
      <c r="E230" s="115"/>
      <c r="F230" s="106"/>
      <c r="L230" s="12"/>
      <c r="M230" s="106"/>
      <c r="N230" s="115"/>
      <c r="O230" s="116"/>
      <c r="P230" s="115"/>
      <c r="Q230" s="115"/>
      <c r="R230" s="106"/>
      <c r="S230" s="12"/>
      <c r="T230" s="12"/>
    </row>
    <row r="231" spans="1:20" ht="12.75">
      <c r="A231" t="s">
        <v>116</v>
      </c>
      <c r="B231" s="115">
        <v>9.217142857142857</v>
      </c>
      <c r="C231" s="116"/>
      <c r="D231" s="115"/>
      <c r="E231" s="117"/>
      <c r="F231" s="106"/>
      <c r="G231" s="116" t="s">
        <v>47</v>
      </c>
      <c r="L231" s="12"/>
      <c r="M231" s="12"/>
      <c r="N231" s="115"/>
      <c r="O231" s="116"/>
      <c r="P231" s="115"/>
      <c r="Q231" s="117"/>
      <c r="R231" s="106"/>
      <c r="S231" s="116"/>
      <c r="T231" s="12"/>
    </row>
    <row r="232" spans="1:20" ht="12.75">
      <c r="A232" s="106" t="s">
        <v>81</v>
      </c>
      <c r="B232" s="115">
        <v>9.042780748663102</v>
      </c>
      <c r="C232" s="117"/>
      <c r="D232" s="117"/>
      <c r="E232" s="118" t="s">
        <v>47</v>
      </c>
      <c r="F232" s="106"/>
      <c r="L232" s="12"/>
      <c r="M232" s="106"/>
      <c r="N232" s="115"/>
      <c r="O232" s="117"/>
      <c r="P232" s="117"/>
      <c r="Q232" s="118"/>
      <c r="R232" s="106"/>
      <c r="S232" s="12"/>
      <c r="T232" s="12"/>
    </row>
    <row r="233" spans="1:20" ht="12.75">
      <c r="A233" s="106" t="s">
        <v>37</v>
      </c>
      <c r="B233" s="115">
        <v>8.876190476190477</v>
      </c>
      <c r="C233" s="115"/>
      <c r="D233" s="116" t="s">
        <v>47</v>
      </c>
      <c r="E233" s="115"/>
      <c r="F233" s="106"/>
      <c r="L233" s="12"/>
      <c r="M233" s="106"/>
      <c r="N233" s="115"/>
      <c r="O233" s="115"/>
      <c r="P233" s="116"/>
      <c r="Q233" s="115"/>
      <c r="R233" s="106"/>
      <c r="S233" s="12"/>
      <c r="T233" s="12"/>
    </row>
    <row r="234" spans="1:20" ht="12.75">
      <c r="A234" s="106" t="s">
        <v>64</v>
      </c>
      <c r="B234" s="115">
        <v>8.857142857142858</v>
      </c>
      <c r="C234" s="116" t="s">
        <v>47</v>
      </c>
      <c r="D234" s="115"/>
      <c r="E234" s="115"/>
      <c r="F234" s="106"/>
      <c r="L234" s="12"/>
      <c r="M234" s="106"/>
      <c r="N234" s="115"/>
      <c r="O234" s="116"/>
      <c r="P234" s="115"/>
      <c r="Q234" s="115"/>
      <c r="R234" s="106"/>
      <c r="S234" s="12"/>
      <c r="T234" s="12"/>
    </row>
    <row r="235" spans="1:20" ht="12.75">
      <c r="A235" s="12" t="s">
        <v>106</v>
      </c>
      <c r="B235" s="115">
        <v>8.476190476190476</v>
      </c>
      <c r="C235" s="116"/>
      <c r="D235" s="115"/>
      <c r="E235" s="117"/>
      <c r="F235" s="106"/>
      <c r="G235" s="116" t="s">
        <v>47</v>
      </c>
      <c r="L235" s="12"/>
      <c r="M235" s="12"/>
      <c r="N235" s="115"/>
      <c r="O235" s="116"/>
      <c r="P235" s="115"/>
      <c r="Q235" s="117"/>
      <c r="R235" s="106"/>
      <c r="S235" s="116"/>
      <c r="T235" s="12"/>
    </row>
    <row r="236" spans="1:20" ht="12.75">
      <c r="A236" s="106" t="s">
        <v>80</v>
      </c>
      <c r="B236" s="115">
        <v>8.121352477999075</v>
      </c>
      <c r="C236" s="117"/>
      <c r="D236" s="117"/>
      <c r="E236" s="118" t="s">
        <v>47</v>
      </c>
      <c r="F236" s="106"/>
      <c r="L236" s="12"/>
      <c r="M236" s="106"/>
      <c r="N236" s="115"/>
      <c r="O236" s="117"/>
      <c r="P236" s="117"/>
      <c r="Q236" s="118"/>
      <c r="R236" s="106"/>
      <c r="S236" s="12"/>
      <c r="T236" s="12"/>
    </row>
    <row r="237" spans="1:20" ht="12.75">
      <c r="A237" s="106" t="s">
        <v>141</v>
      </c>
      <c r="B237" s="115">
        <v>8.094117647058823</v>
      </c>
      <c r="C237" s="116"/>
      <c r="D237" s="115"/>
      <c r="E237" s="117"/>
      <c r="F237" s="116" t="s">
        <v>47</v>
      </c>
      <c r="L237" s="12"/>
      <c r="M237" s="106"/>
      <c r="N237" s="115"/>
      <c r="O237" s="116"/>
      <c r="P237" s="115"/>
      <c r="Q237" s="117"/>
      <c r="R237" s="116"/>
      <c r="S237" s="12"/>
      <c r="T237" s="12"/>
    </row>
    <row r="238" spans="1:20" ht="12.75">
      <c r="A238" s="106" t="s">
        <v>28</v>
      </c>
      <c r="B238" s="115">
        <v>7.068717948717949</v>
      </c>
      <c r="C238" s="115"/>
      <c r="D238" s="116" t="s">
        <v>47</v>
      </c>
      <c r="E238" s="115"/>
      <c r="F238" s="106"/>
      <c r="L238" s="12"/>
      <c r="M238" s="106"/>
      <c r="N238" s="115"/>
      <c r="O238" s="115"/>
      <c r="P238" s="116"/>
      <c r="Q238" s="115"/>
      <c r="R238" s="106"/>
      <c r="S238" s="12"/>
      <c r="T238" s="12"/>
    </row>
    <row r="239" spans="1:20" ht="12.75">
      <c r="A239" s="106" t="s">
        <v>142</v>
      </c>
      <c r="B239" s="115">
        <v>6.875</v>
      </c>
      <c r="C239" s="116"/>
      <c r="D239" s="115"/>
      <c r="E239" s="117"/>
      <c r="F239" s="116" t="s">
        <v>47</v>
      </c>
      <c r="L239" s="12"/>
      <c r="M239" s="106"/>
      <c r="N239" s="115"/>
      <c r="O239" s="116"/>
      <c r="P239" s="115"/>
      <c r="Q239" s="117"/>
      <c r="R239" s="116"/>
      <c r="S239" s="12"/>
      <c r="T239" s="12"/>
    </row>
    <row r="240" spans="1:20" ht="12.75">
      <c r="A240" s="106" t="s">
        <v>143</v>
      </c>
      <c r="B240" s="115">
        <v>6.7894736842105265</v>
      </c>
      <c r="C240" s="116"/>
      <c r="D240" s="115"/>
      <c r="E240" s="117"/>
      <c r="F240" s="116" t="s">
        <v>47</v>
      </c>
      <c r="L240" s="12"/>
      <c r="M240" s="106"/>
      <c r="N240" s="115"/>
      <c r="O240" s="116"/>
      <c r="P240" s="115"/>
      <c r="Q240" s="117"/>
      <c r="R240" s="116"/>
      <c r="S240" s="12"/>
      <c r="T240" s="12"/>
    </row>
    <row r="241" spans="1:20" ht="12.75">
      <c r="A241" s="106" t="s">
        <v>27</v>
      </c>
      <c r="B241" s="115">
        <v>6.769230769230769</v>
      </c>
      <c r="C241" s="115"/>
      <c r="D241" s="116" t="s">
        <v>47</v>
      </c>
      <c r="E241" s="115"/>
      <c r="F241" s="106"/>
      <c r="L241" s="12"/>
      <c r="M241" s="106"/>
      <c r="N241" s="115"/>
      <c r="O241" s="115"/>
      <c r="P241" s="116"/>
      <c r="Q241" s="115"/>
      <c r="R241" s="106"/>
      <c r="S241" s="12"/>
      <c r="T241" s="12"/>
    </row>
    <row r="242" spans="1:20" ht="12.75">
      <c r="A242" s="106" t="s">
        <v>74</v>
      </c>
      <c r="B242" s="115">
        <v>6.377483443708609</v>
      </c>
      <c r="C242" s="117"/>
      <c r="D242" s="117"/>
      <c r="E242" s="118" t="s">
        <v>47</v>
      </c>
      <c r="F242" s="106"/>
      <c r="L242" s="12"/>
      <c r="M242" s="106"/>
      <c r="N242" s="115"/>
      <c r="O242" s="117"/>
      <c r="P242" s="117"/>
      <c r="Q242" s="118"/>
      <c r="R242" s="106"/>
      <c r="S242" s="12"/>
      <c r="T242" s="12"/>
    </row>
    <row r="243" spans="1:20" ht="12.75">
      <c r="A243" s="106" t="s">
        <v>144</v>
      </c>
      <c r="B243" s="115">
        <v>6.125</v>
      </c>
      <c r="C243" s="116"/>
      <c r="D243" s="115"/>
      <c r="E243" s="117"/>
      <c r="F243" s="116" t="s">
        <v>47</v>
      </c>
      <c r="L243" s="12"/>
      <c r="M243" s="106"/>
      <c r="N243" s="115"/>
      <c r="O243" s="116"/>
      <c r="P243" s="115"/>
      <c r="Q243" s="117"/>
      <c r="R243" s="116"/>
      <c r="S243" s="12"/>
      <c r="T243" s="12"/>
    </row>
    <row r="244" spans="1:20" ht="12.75">
      <c r="A244" s="106" t="s">
        <v>145</v>
      </c>
      <c r="B244" s="115">
        <v>5</v>
      </c>
      <c r="C244" s="116"/>
      <c r="D244" s="115"/>
      <c r="E244" s="117"/>
      <c r="F244" s="116" t="s">
        <v>47</v>
      </c>
      <c r="L244" s="12"/>
      <c r="M244" s="106"/>
      <c r="N244" s="115"/>
      <c r="O244" s="116"/>
      <c r="P244" s="115"/>
      <c r="Q244" s="117"/>
      <c r="R244" s="116"/>
      <c r="S244" s="12"/>
      <c r="T244" s="12"/>
    </row>
    <row r="245" spans="1:20" ht="12.75">
      <c r="A245" s="106" t="s">
        <v>65</v>
      </c>
      <c r="B245" s="115">
        <v>4.56</v>
      </c>
      <c r="C245" s="116" t="s">
        <v>47</v>
      </c>
      <c r="D245" s="115"/>
      <c r="E245" s="115"/>
      <c r="F245" s="106"/>
      <c r="L245" s="12"/>
      <c r="M245" s="106"/>
      <c r="N245" s="115"/>
      <c r="O245" s="116"/>
      <c r="P245" s="115"/>
      <c r="Q245" s="115"/>
      <c r="R245" s="106"/>
      <c r="S245" s="12"/>
      <c r="T245" s="12"/>
    </row>
    <row r="246" spans="1:20" ht="12.75">
      <c r="A246" t="s">
        <v>118</v>
      </c>
      <c r="B246" s="115">
        <v>4</v>
      </c>
      <c r="C246" s="116"/>
      <c r="D246" s="115"/>
      <c r="E246" s="117"/>
      <c r="F246" s="106"/>
      <c r="G246" s="116" t="s">
        <v>47</v>
      </c>
      <c r="L246" s="12"/>
      <c r="M246" s="12"/>
      <c r="N246" s="115"/>
      <c r="O246" s="116"/>
      <c r="P246" s="115"/>
      <c r="Q246" s="117"/>
      <c r="R246" s="106"/>
      <c r="S246" s="116"/>
      <c r="T246" s="12"/>
    </row>
    <row r="247" spans="1:20" ht="12.75">
      <c r="A247" t="s">
        <v>104</v>
      </c>
      <c r="B247" s="115">
        <v>4</v>
      </c>
      <c r="C247" s="116"/>
      <c r="D247" s="115"/>
      <c r="E247" s="117"/>
      <c r="F247" s="106"/>
      <c r="G247" s="116" t="s">
        <v>47</v>
      </c>
      <c r="L247" s="12"/>
      <c r="M247" s="12"/>
      <c r="N247" s="115"/>
      <c r="O247" s="116"/>
      <c r="P247" s="115"/>
      <c r="Q247" s="117"/>
      <c r="R247" s="106"/>
      <c r="S247" s="116"/>
      <c r="T247" s="12"/>
    </row>
    <row r="248" spans="1:20" ht="12.75">
      <c r="A248" t="s">
        <v>105</v>
      </c>
      <c r="B248" s="115">
        <v>4</v>
      </c>
      <c r="C248" s="116"/>
      <c r="D248" s="115"/>
      <c r="E248" s="117"/>
      <c r="F248" s="106"/>
      <c r="G248" s="116" t="s">
        <v>47</v>
      </c>
      <c r="L248" s="12"/>
      <c r="M248" s="12"/>
      <c r="N248" s="115"/>
      <c r="O248" s="116"/>
      <c r="P248" s="115"/>
      <c r="Q248" s="117"/>
      <c r="R248" s="106"/>
      <c r="S248" s="116"/>
      <c r="T248" s="12"/>
    </row>
    <row r="249" spans="1:20" ht="12.75">
      <c r="A249" t="s">
        <v>109</v>
      </c>
      <c r="B249" s="115">
        <v>4</v>
      </c>
      <c r="C249" s="116"/>
      <c r="D249" s="115"/>
      <c r="E249" s="117"/>
      <c r="F249" s="106"/>
      <c r="G249" s="116" t="s">
        <v>47</v>
      </c>
      <c r="L249" s="12"/>
      <c r="M249" s="12"/>
      <c r="N249" s="115"/>
      <c r="O249" s="116"/>
      <c r="P249" s="115"/>
      <c r="Q249" s="117"/>
      <c r="R249" s="106"/>
      <c r="S249" s="116"/>
      <c r="T249" s="12"/>
    </row>
    <row r="250" spans="1:20" ht="12.75">
      <c r="A250" s="106" t="s">
        <v>82</v>
      </c>
      <c r="B250" s="115">
        <v>4</v>
      </c>
      <c r="C250" s="117"/>
      <c r="D250" s="117"/>
      <c r="E250" s="118" t="s">
        <v>47</v>
      </c>
      <c r="F250" s="106"/>
      <c r="L250" s="12"/>
      <c r="M250" s="106"/>
      <c r="N250" s="115"/>
      <c r="O250" s="117"/>
      <c r="P250" s="117"/>
      <c r="Q250" s="118"/>
      <c r="R250" s="106"/>
      <c r="S250" s="12"/>
      <c r="T250" s="12"/>
    </row>
    <row r="251" spans="1:20" ht="12.75">
      <c r="A251" s="106" t="s">
        <v>66</v>
      </c>
      <c r="B251" s="115">
        <v>4</v>
      </c>
      <c r="C251" s="116" t="s">
        <v>47</v>
      </c>
      <c r="D251" s="115"/>
      <c r="E251" s="115"/>
      <c r="F251" s="106"/>
      <c r="L251" s="12"/>
      <c r="M251" s="106"/>
      <c r="N251" s="115"/>
      <c r="O251" s="116"/>
      <c r="P251" s="115"/>
      <c r="Q251" s="115"/>
      <c r="R251" s="106"/>
      <c r="S251" s="12"/>
      <c r="T251" s="12"/>
    </row>
    <row r="252" spans="1:20" ht="12.75">
      <c r="A252" s="106" t="s">
        <v>30</v>
      </c>
      <c r="B252" s="115">
        <v>3.41025641025641</v>
      </c>
      <c r="C252" s="115"/>
      <c r="D252" s="116" t="s">
        <v>47</v>
      </c>
      <c r="E252" s="115"/>
      <c r="F252" s="106"/>
      <c r="L252" s="12"/>
      <c r="M252" s="106"/>
      <c r="N252" s="115"/>
      <c r="O252" s="115"/>
      <c r="P252" s="116"/>
      <c r="Q252" s="115"/>
      <c r="R252" s="106"/>
      <c r="S252" s="12"/>
      <c r="T252" s="12"/>
    </row>
    <row r="253" spans="1:20" ht="12.75">
      <c r="A253" s="106" t="s">
        <v>31</v>
      </c>
      <c r="B253" s="115">
        <v>3.0444444444444443</v>
      </c>
      <c r="C253" s="115"/>
      <c r="D253" s="116" t="s">
        <v>47</v>
      </c>
      <c r="E253" s="115"/>
      <c r="F253" s="106"/>
      <c r="L253" s="12"/>
      <c r="M253" s="106"/>
      <c r="N253" s="115"/>
      <c r="O253" s="115"/>
      <c r="P253" s="116"/>
      <c r="Q253" s="115"/>
      <c r="R253" s="106"/>
      <c r="S253" s="12"/>
      <c r="T253" s="12"/>
    </row>
    <row r="254" spans="1:20" ht="12.75">
      <c r="A254" s="106" t="s">
        <v>67</v>
      </c>
      <c r="B254" s="115">
        <v>2</v>
      </c>
      <c r="C254" s="116" t="s">
        <v>47</v>
      </c>
      <c r="D254" s="115"/>
      <c r="E254" s="115"/>
      <c r="F254" s="106"/>
      <c r="L254" s="12"/>
      <c r="M254" s="106"/>
      <c r="N254" s="115"/>
      <c r="O254" s="116"/>
      <c r="P254" s="115"/>
      <c r="Q254" s="115"/>
      <c r="R254" s="106"/>
      <c r="S254" s="12"/>
      <c r="T254" s="12"/>
    </row>
    <row r="255" spans="1:20" ht="12.75">
      <c r="A255" s="106" t="s">
        <v>35</v>
      </c>
      <c r="B255" s="115">
        <v>2</v>
      </c>
      <c r="C255" s="115"/>
      <c r="D255" s="116" t="s">
        <v>47</v>
      </c>
      <c r="E255" s="115"/>
      <c r="F255" s="106"/>
      <c r="L255" s="12"/>
      <c r="M255" s="106"/>
      <c r="N255" s="115"/>
      <c r="O255" s="115"/>
      <c r="P255" s="116"/>
      <c r="Q255" s="115"/>
      <c r="R255" s="106"/>
      <c r="S255" s="12"/>
      <c r="T255" s="12"/>
    </row>
    <row r="256" spans="1:20" ht="12.75">
      <c r="A256" s="106" t="s">
        <v>68</v>
      </c>
      <c r="B256" s="115">
        <v>1</v>
      </c>
      <c r="C256" s="116" t="s">
        <v>47</v>
      </c>
      <c r="D256" s="115"/>
      <c r="E256" s="115"/>
      <c r="F256" s="106"/>
      <c r="L256" s="12"/>
      <c r="M256" s="106"/>
      <c r="N256" s="115"/>
      <c r="O256" s="116"/>
      <c r="P256" s="115"/>
      <c r="Q256" s="115"/>
      <c r="R256" s="106"/>
      <c r="S256" s="12"/>
      <c r="T256" s="12"/>
    </row>
    <row r="257" spans="1:20" ht="12.75">
      <c r="A257" s="106"/>
      <c r="B257" s="115"/>
      <c r="C257" s="116"/>
      <c r="D257" s="115"/>
      <c r="E257" s="115"/>
      <c r="F257" s="106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119" t="s">
        <v>146</v>
      </c>
      <c r="B258" s="115">
        <f>SUM(B164:B256)/93</f>
        <v>14.965472736592755</v>
      </c>
      <c r="C258" s="106"/>
      <c r="D258" s="106"/>
      <c r="E258" s="106"/>
      <c r="F258" s="106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2:20" ht="12.75"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2:20" ht="12.75"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2:20" ht="12.75"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2:20" ht="12.75"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2:20" ht="12.75"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2:20" ht="12.75"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2:20" ht="12.75">
      <c r="L265" s="12"/>
      <c r="M265" s="12"/>
      <c r="N265" s="12"/>
      <c r="O265" s="12"/>
      <c r="P265" s="12"/>
      <c r="Q265" s="12"/>
      <c r="R265" s="12"/>
      <c r="S265" s="12"/>
      <c r="T265" s="12"/>
    </row>
  </sheetData>
  <printOptions/>
  <pageMargins left="0.75" right="0.75" top="1" bottom="1" header="0.5" footer="0.5"/>
  <pageSetup fitToHeight="4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 Will Stewart, TechSideline.com</cp:lastModifiedBy>
  <cp:lastPrinted>2003-02-12T05:12:28Z</cp:lastPrinted>
  <dcterms:created xsi:type="dcterms:W3CDTF">2001-02-01T14:38:04Z</dcterms:created>
  <dcterms:modified xsi:type="dcterms:W3CDTF">2005-02-22T20:45:37Z</dcterms:modified>
  <cp:category/>
  <cp:version/>
  <cp:contentType/>
  <cp:contentStatus/>
</cp:coreProperties>
</file>