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<sst xmlns="http://schemas.openxmlformats.org/spreadsheetml/2006/main" count="164" uniqueCount="102">
  <si>
    <t>40 TAYLOR, Ben</t>
  </si>
  <si>
    <t>41 HOUSERIGHT, J.</t>
  </si>
  <si>
    <t>16 BIRD, Cory</t>
  </si>
  <si>
    <t>8 SUMMERS, P.</t>
  </si>
  <si>
    <t>2 WHITAKER, R.</t>
  </si>
  <si>
    <t>94 BEASLEY, Chad</t>
  </si>
  <si>
    <t>71 PUGH, David</t>
  </si>
  <si>
    <t>35 PILE, Willie</t>
  </si>
  <si>
    <t>28 COBB, Lamar</t>
  </si>
  <si>
    <t>83 ADIBI, N.</t>
  </si>
  <si>
    <t>34 WELCH, Brian</t>
  </si>
  <si>
    <t>1 GREEN, Eric</t>
  </si>
  <si>
    <t>95 DAVIS, Jim</t>
  </si>
  <si>
    <t>5 McCADAM, Kevin</t>
  </si>
  <si>
    <t>54 WILKINSON, Dan</t>
  </si>
  <si>
    <t>24 AUSTIN, Larry</t>
  </si>
  <si>
    <t>53 REED, Channing</t>
  </si>
  <si>
    <t>99 COLAS, Cols</t>
  </si>
  <si>
    <t>Player</t>
  </si>
  <si>
    <t>UT</t>
  </si>
  <si>
    <t>AT</t>
  </si>
  <si>
    <t>Tot</t>
  </si>
  <si>
    <t>TFL</t>
  </si>
  <si>
    <t>Sacks</t>
  </si>
  <si>
    <t>Yds</t>
  </si>
  <si>
    <t>Int</t>
  </si>
  <si>
    <t>PD</t>
  </si>
  <si>
    <t>QBH</t>
  </si>
  <si>
    <t>FmRec</t>
  </si>
  <si>
    <t>FF</t>
  </si>
  <si>
    <t>Scrim</t>
  </si>
  <si>
    <t>SpTm</t>
  </si>
  <si>
    <t>Total</t>
  </si>
  <si>
    <t>Points</t>
  </si>
  <si>
    <t>TD's</t>
  </si>
  <si>
    <t>Pos.</t>
  </si>
  <si>
    <t>LB</t>
  </si>
  <si>
    <t>DE</t>
  </si>
  <si>
    <t>DT</t>
  </si>
  <si>
    <t>CB</t>
  </si>
  <si>
    <t>S</t>
  </si>
  <si>
    <t>Stats Disregarded:</t>
  </si>
  <si>
    <t>The following players were removed from consideration:</t>
  </si>
  <si>
    <t>defensivestats.xls</t>
  </si>
  <si>
    <t>Pos:</t>
  </si>
  <si>
    <t>Position</t>
  </si>
  <si>
    <t>Scrim:</t>
  </si>
  <si>
    <t>Plays from scrimmage</t>
  </si>
  <si>
    <t>SpTm:</t>
  </si>
  <si>
    <t>Special teams plays</t>
  </si>
  <si>
    <t>Total:</t>
  </si>
  <si>
    <t>Total plays</t>
  </si>
  <si>
    <t>UT:</t>
  </si>
  <si>
    <t>AT:</t>
  </si>
  <si>
    <t>Tot:</t>
  </si>
  <si>
    <t>TFL:</t>
  </si>
  <si>
    <t>Unassisted tackles</t>
  </si>
  <si>
    <t>Assisted tackles</t>
  </si>
  <si>
    <t>Total tackles</t>
  </si>
  <si>
    <t>Tackles for loss</t>
  </si>
  <si>
    <t>Int:</t>
  </si>
  <si>
    <t>Sacks:</t>
  </si>
  <si>
    <t>PD:</t>
  </si>
  <si>
    <t>QBH:</t>
  </si>
  <si>
    <t>Interceptions</t>
  </si>
  <si>
    <t>Passes defensed</t>
  </si>
  <si>
    <t>QB hurries</t>
  </si>
  <si>
    <t>FmRec:</t>
  </si>
  <si>
    <t>FF:</t>
  </si>
  <si>
    <t>TD's:</t>
  </si>
  <si>
    <t>Fumble recoveries</t>
  </si>
  <si>
    <t>Fumbles forced</t>
  </si>
  <si>
    <t>Touchdowns</t>
  </si>
  <si>
    <t>Per Play</t>
  </si>
  <si>
    <t>(Pts. Awarded for Stat)-----&gt;</t>
  </si>
  <si>
    <t>How to read the table:</t>
  </si>
  <si>
    <t>If you use the key above, the table is pretty self-explanatory. Note that the points awarded for each state are given</t>
  </si>
  <si>
    <t>above that stat (for example, the 2 above "UT" means that 2 points are awarded for each unassisted tackle, and the</t>
  </si>
  <si>
    <t>0.1 above interception "Yds" means that 0.1 points are awarded for each yard of interception return).</t>
  </si>
  <si>
    <t>Total Points = points scored by the defender for the year</t>
  </si>
  <si>
    <t>Points per Play = total points / (scrimmage plays + special teams plays/2)</t>
  </si>
  <si>
    <t>Offensive Players (their tackle stats are from special teams) and special teams players</t>
  </si>
  <si>
    <t>Kick Blocks (this is a special teams play, not a defensive play)</t>
  </si>
  <si>
    <t>Players not in defensive two-deep (don't get much playing time, and stats can be skewed)</t>
  </si>
  <si>
    <t>Sack Yardage (sacks yardage stats are included in TFL yardage stats)</t>
  </si>
  <si>
    <t>Safeties (no safeties were recorded in the 2001 season)</t>
  </si>
  <si>
    <t>Virginia Tech Defensive Performance Calculation for 2001</t>
  </si>
  <si>
    <t>Players with less than 100 plays on defense (example: Brandon Manning; 166 special teams snaps, but just 25 on defense)</t>
  </si>
  <si>
    <t>Points (TD's, EXP's, etc.) scored while playing on special teams</t>
  </si>
  <si>
    <t>41 HOUSERIGHT, Jake</t>
  </si>
  <si>
    <t>2 WHITAKER, Ronyell</t>
  </si>
  <si>
    <t>98 MONROE, Derrius</t>
  </si>
  <si>
    <t>4 HALL, DeAngelo</t>
  </si>
  <si>
    <t>83 ADIBI, Nathaniel</t>
  </si>
  <si>
    <t>23 JACKSON, T.J.</t>
  </si>
  <si>
    <t>31 DANIELS, Mike</t>
  </si>
  <si>
    <t>17 WILDS, Garnell</t>
  </si>
  <si>
    <t>3 PROVITT, Deon</t>
  </si>
  <si>
    <t>8 FULLER, Vincent</t>
  </si>
  <si>
    <t>Top Ten from 2000 (for comparison purposes)</t>
  </si>
  <si>
    <t>Totals from 2000</t>
  </si>
  <si>
    <t>2001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</si>
</sst>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5.28125" style="0" customWidth="1"/>
    <col min="3" max="4" width="6.28125" style="0" bestFit="1" customWidth="1"/>
    <col min="5" max="5" width="6.28125" style="0" customWidth="1"/>
    <col min="6" max="7" width="4.7109375" style="0" customWidth="1"/>
    <col min="8" max="8" width="5.421875" style="0" customWidth="1"/>
    <col min="9" max="9" width="4.140625" style="1" bestFit="1" customWidth="1"/>
    <col min="10" max="10" width="4.28125" style="1" bestFit="1" customWidth="1"/>
    <col min="11" max="11" width="6.28125" style="0" bestFit="1" customWidth="1"/>
    <col min="12" max="12" width="3.8515625" style="1" customWidth="1"/>
    <col min="13" max="13" width="4.28125" style="1" bestFit="1" customWidth="1"/>
    <col min="14" max="14" width="3.57421875" style="0" bestFit="1" customWidth="1"/>
    <col min="15" max="15" width="5.00390625" style="0" bestFit="1" customWidth="1"/>
    <col min="16" max="16" width="7.00390625" style="1" bestFit="1" customWidth="1"/>
    <col min="17" max="17" width="4.8515625" style="1" customWidth="1"/>
    <col min="18" max="18" width="3.28125" style="0" bestFit="1" customWidth="1"/>
    <col min="19" max="19" width="5.00390625" style="0" customWidth="1"/>
    <col min="20" max="20" width="6.57421875" style="0" bestFit="1" customWidth="1"/>
    <col min="21" max="21" width="8.28125" style="0" bestFit="1" customWidth="1"/>
  </cols>
  <sheetData>
    <row r="1" ht="12.75">
      <c r="A1" s="2" t="s">
        <v>86</v>
      </c>
    </row>
    <row r="2" ht="12.75">
      <c r="A2" t="s">
        <v>43</v>
      </c>
    </row>
    <row r="4" spans="1:17" ht="12.75">
      <c r="A4" s="3" t="s">
        <v>44</v>
      </c>
      <c r="B4" t="s">
        <v>45</v>
      </c>
      <c r="E4" s="3" t="s">
        <v>52</v>
      </c>
      <c r="F4" t="s">
        <v>56</v>
      </c>
      <c r="K4" s="3" t="s">
        <v>61</v>
      </c>
      <c r="L4" t="s">
        <v>23</v>
      </c>
      <c r="P4" s="3" t="s">
        <v>67</v>
      </c>
      <c r="Q4" s="1" t="s">
        <v>70</v>
      </c>
    </row>
    <row r="5" spans="1:17" ht="12.75">
      <c r="A5" s="3" t="s">
        <v>46</v>
      </c>
      <c r="B5" t="s">
        <v>47</v>
      </c>
      <c r="E5" s="3" t="s">
        <v>53</v>
      </c>
      <c r="F5" t="s">
        <v>57</v>
      </c>
      <c r="K5" s="3" t="s">
        <v>60</v>
      </c>
      <c r="L5" t="s">
        <v>64</v>
      </c>
      <c r="P5" s="8" t="s">
        <v>68</v>
      </c>
      <c r="Q5" s="1" t="s">
        <v>71</v>
      </c>
    </row>
    <row r="6" spans="1:17" ht="12.75">
      <c r="A6" s="3" t="s">
        <v>48</v>
      </c>
      <c r="B6" t="s">
        <v>49</v>
      </c>
      <c r="E6" s="3" t="s">
        <v>54</v>
      </c>
      <c r="F6" t="s">
        <v>58</v>
      </c>
      <c r="K6" s="3" t="s">
        <v>62</v>
      </c>
      <c r="L6" t="s">
        <v>65</v>
      </c>
      <c r="P6" s="8" t="s">
        <v>69</v>
      </c>
      <c r="Q6" s="1" t="s">
        <v>72</v>
      </c>
    </row>
    <row r="7" spans="1:12" ht="12.75">
      <c r="A7" s="3" t="s">
        <v>50</v>
      </c>
      <c r="B7" t="s">
        <v>51</v>
      </c>
      <c r="E7" s="3" t="s">
        <v>55</v>
      </c>
      <c r="F7" t="s">
        <v>59</v>
      </c>
      <c r="K7" s="3" t="s">
        <v>63</v>
      </c>
      <c r="L7" t="s">
        <v>66</v>
      </c>
    </row>
    <row r="8" ht="12.75">
      <c r="A8" s="3"/>
    </row>
    <row r="9" spans="1:2" ht="12.75">
      <c r="A9" s="3" t="s">
        <v>75</v>
      </c>
      <c r="B9" t="s">
        <v>76</v>
      </c>
    </row>
    <row r="10" spans="1:2" ht="12.75">
      <c r="A10" s="3"/>
      <c r="B10" t="s">
        <v>77</v>
      </c>
    </row>
    <row r="11" spans="1:2" ht="12.75">
      <c r="A11" s="3"/>
      <c r="B11" t="s">
        <v>78</v>
      </c>
    </row>
    <row r="12" spans="1:2" ht="12.75">
      <c r="A12" s="3"/>
      <c r="B12" t="s">
        <v>79</v>
      </c>
    </row>
    <row r="13" spans="1:2" ht="12.75">
      <c r="A13" s="3"/>
      <c r="B13" t="s">
        <v>80</v>
      </c>
    </row>
    <row r="14" ht="12.75">
      <c r="A14" s="3"/>
    </row>
    <row r="15" ht="12.75">
      <c r="A15" s="2" t="s">
        <v>42</v>
      </c>
    </row>
    <row r="16" ht="12.75">
      <c r="A16" t="s">
        <v>81</v>
      </c>
    </row>
    <row r="17" ht="12.75">
      <c r="A17" t="s">
        <v>83</v>
      </c>
    </row>
    <row r="18" ht="12.75">
      <c r="A18" t="s">
        <v>87</v>
      </c>
    </row>
    <row r="21" ht="12.75">
      <c r="A21" s="2" t="s">
        <v>41</v>
      </c>
    </row>
    <row r="22" ht="12.75">
      <c r="A22" s="4" t="s">
        <v>84</v>
      </c>
    </row>
    <row r="23" ht="12.75">
      <c r="A23" t="s">
        <v>82</v>
      </c>
    </row>
    <row r="24" ht="12.75">
      <c r="A24" t="s">
        <v>85</v>
      </c>
    </row>
    <row r="25" ht="12.75">
      <c r="A25" t="s">
        <v>88</v>
      </c>
    </row>
    <row r="26" ht="12.75">
      <c r="A26" s="3"/>
    </row>
    <row r="27" s="2" customFormat="1" ht="12.75"/>
    <row r="28" spans="1:21" s="2" customFormat="1" ht="12.75">
      <c r="A28" s="4"/>
      <c r="B28" s="4" t="s">
        <v>74</v>
      </c>
      <c r="C28" s="4"/>
      <c r="D28" s="4"/>
      <c r="E28" s="10"/>
      <c r="F28" s="4">
        <v>2</v>
      </c>
      <c r="G28" s="4">
        <v>1</v>
      </c>
      <c r="H28" s="4"/>
      <c r="I28" s="5">
        <v>2</v>
      </c>
      <c r="J28" s="5">
        <v>0.2</v>
      </c>
      <c r="K28" s="4">
        <v>2</v>
      </c>
      <c r="L28" s="5">
        <v>10</v>
      </c>
      <c r="M28" s="5">
        <v>0.1</v>
      </c>
      <c r="N28" s="4">
        <v>3</v>
      </c>
      <c r="O28" s="4">
        <v>2</v>
      </c>
      <c r="P28" s="5">
        <v>5</v>
      </c>
      <c r="Q28" s="5">
        <v>0.2</v>
      </c>
      <c r="R28" s="4">
        <v>10</v>
      </c>
      <c r="S28" s="4">
        <v>20</v>
      </c>
      <c r="T28" s="9" t="s">
        <v>32</v>
      </c>
      <c r="U28" s="9" t="s">
        <v>33</v>
      </c>
    </row>
    <row r="29" spans="1:21" s="2" customFormat="1" ht="12.75">
      <c r="A29" s="12" t="s">
        <v>18</v>
      </c>
      <c r="B29" s="12" t="s">
        <v>35</v>
      </c>
      <c r="C29" s="13" t="s">
        <v>30</v>
      </c>
      <c r="D29" s="13" t="s">
        <v>31</v>
      </c>
      <c r="E29" s="13" t="s">
        <v>32</v>
      </c>
      <c r="F29" s="13" t="s">
        <v>19</v>
      </c>
      <c r="G29" s="13" t="s">
        <v>20</v>
      </c>
      <c r="H29" s="13" t="s">
        <v>21</v>
      </c>
      <c r="I29" s="14" t="s">
        <v>22</v>
      </c>
      <c r="J29" s="14" t="s">
        <v>24</v>
      </c>
      <c r="K29" s="13" t="s">
        <v>23</v>
      </c>
      <c r="L29" s="14" t="s">
        <v>25</v>
      </c>
      <c r="M29" s="14" t="s">
        <v>24</v>
      </c>
      <c r="N29" s="13" t="s">
        <v>26</v>
      </c>
      <c r="O29" s="13" t="s">
        <v>27</v>
      </c>
      <c r="P29" s="14" t="s">
        <v>28</v>
      </c>
      <c r="Q29" s="14" t="s">
        <v>24</v>
      </c>
      <c r="R29" s="13" t="s">
        <v>29</v>
      </c>
      <c r="S29" s="13" t="s">
        <v>34</v>
      </c>
      <c r="T29" s="12" t="s">
        <v>33</v>
      </c>
      <c r="U29" s="12" t="s">
        <v>73</v>
      </c>
    </row>
    <row r="30" spans="1:21" ht="12.75">
      <c r="A30" t="s">
        <v>0</v>
      </c>
      <c r="B30" t="s">
        <v>36</v>
      </c>
      <c r="C30">
        <v>659</v>
      </c>
      <c r="D30">
        <v>102</v>
      </c>
      <c r="E30">
        <f>+C30+D30</f>
        <v>761</v>
      </c>
      <c r="F30">
        <v>67</v>
      </c>
      <c r="G30">
        <v>54</v>
      </c>
      <c r="H30">
        <v>121</v>
      </c>
      <c r="I30" s="1">
        <v>18</v>
      </c>
      <c r="J30" s="1">
        <v>56</v>
      </c>
      <c r="K30">
        <v>4.5</v>
      </c>
      <c r="L30" s="1">
        <v>1</v>
      </c>
      <c r="M30" s="1">
        <v>0</v>
      </c>
      <c r="N30">
        <v>2</v>
      </c>
      <c r="O30">
        <v>13</v>
      </c>
      <c r="P30" s="1">
        <v>2</v>
      </c>
      <c r="Q30" s="1">
        <v>0</v>
      </c>
      <c r="R30">
        <v>1</v>
      </c>
      <c r="T30" s="7">
        <f aca="true" t="shared" si="0" ref="T30:T50">+$F$28*F30+$G$28*G30+$I$28*I30+$J$28*J30+$K$28*K30+$L$28*L30+$M$28*M30+$N$28*N30+$O$28*O30+$P$28*P30+$Q$28*Q30+$R$28*R30+$S$28*S30</f>
        <v>306.2</v>
      </c>
      <c r="U30" s="6">
        <f aca="true" t="shared" si="1" ref="U30:U50">+T30/(C30+D30/2)</f>
        <v>0.4312676056338028</v>
      </c>
    </row>
    <row r="31" spans="1:21" ht="12.75">
      <c r="A31" t="s">
        <v>13</v>
      </c>
      <c r="B31" t="s">
        <v>40</v>
      </c>
      <c r="C31">
        <v>642</v>
      </c>
      <c r="D31">
        <v>33</v>
      </c>
      <c r="E31">
        <f aca="true" t="shared" si="2" ref="E31:E52">+C31+D31</f>
        <v>675</v>
      </c>
      <c r="F31">
        <v>58</v>
      </c>
      <c r="G31">
        <v>25</v>
      </c>
      <c r="H31">
        <v>83</v>
      </c>
      <c r="I31" s="1">
        <v>8</v>
      </c>
      <c r="J31" s="1">
        <v>25</v>
      </c>
      <c r="K31">
        <v>2</v>
      </c>
      <c r="L31" s="1">
        <v>3</v>
      </c>
      <c r="M31" s="1">
        <v>69</v>
      </c>
      <c r="N31">
        <v>6</v>
      </c>
      <c r="P31" s="1">
        <v>2</v>
      </c>
      <c r="Q31" s="1">
        <v>9</v>
      </c>
      <c r="R31">
        <v>1</v>
      </c>
      <c r="S31">
        <v>2</v>
      </c>
      <c r="T31" s="7">
        <f t="shared" si="0"/>
        <v>282.70000000000005</v>
      </c>
      <c r="U31" s="6">
        <f t="shared" si="1"/>
        <v>0.4293090356871679</v>
      </c>
    </row>
    <row r="32" spans="1:21" ht="12.75">
      <c r="A32" t="s">
        <v>7</v>
      </c>
      <c r="B32" t="s">
        <v>40</v>
      </c>
      <c r="C32">
        <v>617</v>
      </c>
      <c r="D32">
        <v>46</v>
      </c>
      <c r="E32">
        <f t="shared" si="2"/>
        <v>663</v>
      </c>
      <c r="F32">
        <v>53</v>
      </c>
      <c r="G32">
        <v>41</v>
      </c>
      <c r="H32">
        <v>94</v>
      </c>
      <c r="I32" s="1">
        <v>2</v>
      </c>
      <c r="J32" s="1">
        <v>3</v>
      </c>
      <c r="L32" s="1">
        <v>4</v>
      </c>
      <c r="M32" s="1">
        <v>77</v>
      </c>
      <c r="N32">
        <v>6</v>
      </c>
      <c r="O32">
        <v>1</v>
      </c>
      <c r="P32" s="1">
        <v>2</v>
      </c>
      <c r="Q32" s="1">
        <v>9</v>
      </c>
      <c r="T32" s="7">
        <f t="shared" si="0"/>
        <v>231.1</v>
      </c>
      <c r="U32" s="6">
        <f t="shared" si="1"/>
        <v>0.36109375</v>
      </c>
    </row>
    <row r="33" spans="1:21" ht="12.75">
      <c r="A33" t="s">
        <v>10</v>
      </c>
      <c r="B33" t="s">
        <v>36</v>
      </c>
      <c r="C33">
        <v>351</v>
      </c>
      <c r="D33">
        <v>69</v>
      </c>
      <c r="E33">
        <f t="shared" si="2"/>
        <v>420</v>
      </c>
      <c r="F33">
        <v>36</v>
      </c>
      <c r="G33">
        <v>32</v>
      </c>
      <c r="H33">
        <v>68</v>
      </c>
      <c r="I33" s="1">
        <v>5</v>
      </c>
      <c r="J33" s="1">
        <v>17</v>
      </c>
      <c r="K33">
        <v>1.5</v>
      </c>
      <c r="L33" s="1">
        <v>1</v>
      </c>
      <c r="M33" s="1">
        <v>27</v>
      </c>
      <c r="N33">
        <v>2</v>
      </c>
      <c r="O33">
        <v>2</v>
      </c>
      <c r="R33">
        <v>2</v>
      </c>
      <c r="T33" s="7">
        <f t="shared" si="0"/>
        <v>163.1</v>
      </c>
      <c r="U33" s="6">
        <f t="shared" si="1"/>
        <v>0.4230869001297017</v>
      </c>
    </row>
    <row r="34" spans="1:21" ht="12.75">
      <c r="A34" t="s">
        <v>6</v>
      </c>
      <c r="B34" t="s">
        <v>38</v>
      </c>
      <c r="C34">
        <v>361</v>
      </c>
      <c r="D34">
        <v>13</v>
      </c>
      <c r="E34">
        <f t="shared" si="2"/>
        <v>374</v>
      </c>
      <c r="F34">
        <v>29</v>
      </c>
      <c r="G34">
        <v>21</v>
      </c>
      <c r="H34">
        <v>50</v>
      </c>
      <c r="I34" s="1">
        <v>14</v>
      </c>
      <c r="J34" s="1">
        <v>51</v>
      </c>
      <c r="K34">
        <v>3.5</v>
      </c>
      <c r="N34">
        <v>1</v>
      </c>
      <c r="O34">
        <v>9</v>
      </c>
      <c r="P34" s="1">
        <v>1</v>
      </c>
      <c r="Q34" s="1">
        <v>0</v>
      </c>
      <c r="R34">
        <v>1</v>
      </c>
      <c r="T34" s="7">
        <f t="shared" si="0"/>
        <v>160.2</v>
      </c>
      <c r="U34" s="6">
        <f t="shared" si="1"/>
        <v>0.43591836734693873</v>
      </c>
    </row>
    <row r="35" spans="1:21" ht="12.75">
      <c r="A35" t="s">
        <v>12</v>
      </c>
      <c r="B35" t="s">
        <v>37</v>
      </c>
      <c r="C35">
        <v>287</v>
      </c>
      <c r="D35">
        <v>2</v>
      </c>
      <c r="E35">
        <f t="shared" si="2"/>
        <v>289</v>
      </c>
      <c r="F35">
        <v>17</v>
      </c>
      <c r="G35">
        <v>21</v>
      </c>
      <c r="H35">
        <v>38</v>
      </c>
      <c r="I35" s="1">
        <v>8</v>
      </c>
      <c r="J35" s="1">
        <v>44</v>
      </c>
      <c r="K35">
        <v>4.5</v>
      </c>
      <c r="L35" s="1">
        <v>1</v>
      </c>
      <c r="M35" s="1">
        <v>27</v>
      </c>
      <c r="N35">
        <v>1</v>
      </c>
      <c r="O35">
        <v>6</v>
      </c>
      <c r="R35">
        <v>2</v>
      </c>
      <c r="S35">
        <v>1</v>
      </c>
      <c r="T35" s="7">
        <f t="shared" si="0"/>
        <v>156.5</v>
      </c>
      <c r="U35" s="6">
        <f t="shared" si="1"/>
        <v>0.5434027777777778</v>
      </c>
    </row>
    <row r="36" spans="1:21" ht="12.75">
      <c r="A36" t="s">
        <v>17</v>
      </c>
      <c r="B36" t="s">
        <v>37</v>
      </c>
      <c r="C36">
        <v>318</v>
      </c>
      <c r="D36">
        <v>63</v>
      </c>
      <c r="E36">
        <f t="shared" si="2"/>
        <v>381</v>
      </c>
      <c r="F36">
        <v>22</v>
      </c>
      <c r="G36">
        <v>15</v>
      </c>
      <c r="H36">
        <v>37</v>
      </c>
      <c r="I36" s="1">
        <v>10</v>
      </c>
      <c r="J36" s="1">
        <v>58</v>
      </c>
      <c r="K36">
        <v>3.5</v>
      </c>
      <c r="N36">
        <v>1</v>
      </c>
      <c r="O36">
        <v>17</v>
      </c>
      <c r="R36">
        <v>1</v>
      </c>
      <c r="T36" s="7">
        <f t="shared" si="0"/>
        <v>144.6</v>
      </c>
      <c r="U36" s="6">
        <f t="shared" si="1"/>
        <v>0.41373390557939915</v>
      </c>
    </row>
    <row r="37" spans="1:21" ht="12.75">
      <c r="A37" t="s">
        <v>90</v>
      </c>
      <c r="B37" t="s">
        <v>39</v>
      </c>
      <c r="C37">
        <v>523</v>
      </c>
      <c r="D37">
        <v>102</v>
      </c>
      <c r="E37">
        <f t="shared" si="2"/>
        <v>625</v>
      </c>
      <c r="F37">
        <v>27</v>
      </c>
      <c r="G37">
        <v>26</v>
      </c>
      <c r="H37">
        <v>53</v>
      </c>
      <c r="I37" s="1">
        <v>2</v>
      </c>
      <c r="J37" s="1">
        <v>4</v>
      </c>
      <c r="L37" s="1">
        <v>1</v>
      </c>
      <c r="M37" s="1">
        <v>0</v>
      </c>
      <c r="N37">
        <v>10</v>
      </c>
      <c r="P37" s="1">
        <v>1</v>
      </c>
      <c r="Q37" s="1">
        <v>0</v>
      </c>
      <c r="T37" s="7">
        <f t="shared" si="0"/>
        <v>129.8</v>
      </c>
      <c r="U37" s="6">
        <f t="shared" si="1"/>
        <v>0.2261324041811847</v>
      </c>
    </row>
    <row r="38" spans="1:21" ht="12.75">
      <c r="A38" t="s">
        <v>5</v>
      </c>
      <c r="B38" t="s">
        <v>38</v>
      </c>
      <c r="C38">
        <v>399</v>
      </c>
      <c r="D38">
        <v>157</v>
      </c>
      <c r="E38">
        <f t="shared" si="2"/>
        <v>556</v>
      </c>
      <c r="F38">
        <v>26</v>
      </c>
      <c r="G38">
        <v>31</v>
      </c>
      <c r="H38">
        <v>57</v>
      </c>
      <c r="I38" s="1">
        <v>4</v>
      </c>
      <c r="J38" s="1">
        <v>14</v>
      </c>
      <c r="K38">
        <v>2</v>
      </c>
      <c r="N38">
        <v>2</v>
      </c>
      <c r="O38">
        <v>3</v>
      </c>
      <c r="P38" s="1">
        <v>1</v>
      </c>
      <c r="Q38" s="1">
        <v>0</v>
      </c>
      <c r="R38">
        <v>1</v>
      </c>
      <c r="T38" s="7">
        <f t="shared" si="0"/>
        <v>124.8</v>
      </c>
      <c r="U38" s="6">
        <f t="shared" si="1"/>
        <v>0.2613612565445026</v>
      </c>
    </row>
    <row r="39" spans="1:21" ht="12.75">
      <c r="A39" t="s">
        <v>89</v>
      </c>
      <c r="B39" t="s">
        <v>36</v>
      </c>
      <c r="C39">
        <v>359</v>
      </c>
      <c r="D39">
        <v>21</v>
      </c>
      <c r="E39">
        <f t="shared" si="2"/>
        <v>380</v>
      </c>
      <c r="F39">
        <v>28</v>
      </c>
      <c r="G39">
        <v>26</v>
      </c>
      <c r="H39">
        <v>54</v>
      </c>
      <c r="I39" s="1">
        <v>4</v>
      </c>
      <c r="J39" s="1">
        <v>11</v>
      </c>
      <c r="K39">
        <v>1</v>
      </c>
      <c r="L39" s="1">
        <v>1</v>
      </c>
      <c r="M39" s="1">
        <v>24</v>
      </c>
      <c r="N39">
        <v>1</v>
      </c>
      <c r="O39">
        <v>6</v>
      </c>
      <c r="T39" s="7">
        <f t="shared" si="0"/>
        <v>121.60000000000001</v>
      </c>
      <c r="U39" s="6">
        <f t="shared" si="1"/>
        <v>0.3290933694181326</v>
      </c>
    </row>
    <row r="40" spans="1:21" ht="12.75">
      <c r="A40" t="s">
        <v>8</v>
      </c>
      <c r="B40" t="s">
        <v>37</v>
      </c>
      <c r="C40">
        <v>366</v>
      </c>
      <c r="D40">
        <v>32</v>
      </c>
      <c r="E40">
        <f t="shared" si="2"/>
        <v>398</v>
      </c>
      <c r="F40">
        <v>21</v>
      </c>
      <c r="G40">
        <v>25</v>
      </c>
      <c r="H40">
        <v>46</v>
      </c>
      <c r="I40" s="1">
        <v>5</v>
      </c>
      <c r="J40" s="1">
        <v>23</v>
      </c>
      <c r="K40">
        <v>2</v>
      </c>
      <c r="N40">
        <v>1</v>
      </c>
      <c r="O40">
        <v>11</v>
      </c>
      <c r="P40" s="1">
        <v>1</v>
      </c>
      <c r="Q40" s="1">
        <v>0</v>
      </c>
      <c r="T40" s="7">
        <f t="shared" si="0"/>
        <v>115.6</v>
      </c>
      <c r="U40" s="6">
        <f t="shared" si="1"/>
        <v>0.3026178010471204</v>
      </c>
    </row>
    <row r="41" spans="1:21" ht="12.75">
      <c r="A41" t="s">
        <v>92</v>
      </c>
      <c r="B41" t="s">
        <v>39</v>
      </c>
      <c r="C41">
        <v>222</v>
      </c>
      <c r="D41">
        <v>71</v>
      </c>
      <c r="E41">
        <f t="shared" si="2"/>
        <v>293</v>
      </c>
      <c r="F41">
        <v>24</v>
      </c>
      <c r="G41">
        <v>18</v>
      </c>
      <c r="H41">
        <v>42</v>
      </c>
      <c r="L41" s="1">
        <v>3</v>
      </c>
      <c r="M41" s="1">
        <v>37</v>
      </c>
      <c r="N41">
        <v>3</v>
      </c>
      <c r="T41" s="7">
        <f t="shared" si="0"/>
        <v>108.7</v>
      </c>
      <c r="U41" s="6">
        <f t="shared" si="1"/>
        <v>0.4221359223300971</v>
      </c>
    </row>
    <row r="42" spans="1:21" ht="12.75">
      <c r="A42" t="s">
        <v>93</v>
      </c>
      <c r="B42" t="s">
        <v>37</v>
      </c>
      <c r="C42">
        <v>377</v>
      </c>
      <c r="D42">
        <v>94</v>
      </c>
      <c r="E42">
        <f t="shared" si="2"/>
        <v>471</v>
      </c>
      <c r="F42">
        <v>18</v>
      </c>
      <c r="G42">
        <v>23</v>
      </c>
      <c r="H42">
        <v>41</v>
      </c>
      <c r="I42" s="1">
        <v>2</v>
      </c>
      <c r="J42" s="1">
        <v>11</v>
      </c>
      <c r="K42">
        <v>1</v>
      </c>
      <c r="N42">
        <v>2</v>
      </c>
      <c r="O42">
        <v>15</v>
      </c>
      <c r="T42" s="7">
        <f t="shared" si="0"/>
        <v>103.2</v>
      </c>
      <c r="U42" s="6">
        <f t="shared" si="1"/>
        <v>0.24339622641509434</v>
      </c>
    </row>
    <row r="43" spans="1:21" ht="12.75">
      <c r="A43" t="s">
        <v>91</v>
      </c>
      <c r="B43" t="s">
        <v>38</v>
      </c>
      <c r="C43">
        <v>241</v>
      </c>
      <c r="D43">
        <v>0</v>
      </c>
      <c r="E43">
        <f t="shared" si="2"/>
        <v>241</v>
      </c>
      <c r="F43">
        <v>17</v>
      </c>
      <c r="G43">
        <v>27</v>
      </c>
      <c r="H43">
        <v>44</v>
      </c>
      <c r="I43" s="1">
        <v>3</v>
      </c>
      <c r="J43" s="1">
        <v>13</v>
      </c>
      <c r="K43">
        <v>1</v>
      </c>
      <c r="O43">
        <v>11</v>
      </c>
      <c r="T43" s="7">
        <f t="shared" si="0"/>
        <v>93.6</v>
      </c>
      <c r="U43" s="6">
        <f t="shared" si="1"/>
        <v>0.38838174273858916</v>
      </c>
    </row>
    <row r="44" spans="1:21" ht="12.75">
      <c r="A44" t="s">
        <v>96</v>
      </c>
      <c r="B44" t="s">
        <v>39</v>
      </c>
      <c r="C44">
        <v>189</v>
      </c>
      <c r="D44">
        <v>98</v>
      </c>
      <c r="E44">
        <f t="shared" si="2"/>
        <v>287</v>
      </c>
      <c r="F44">
        <v>16</v>
      </c>
      <c r="G44">
        <v>11</v>
      </c>
      <c r="H44">
        <v>27</v>
      </c>
      <c r="L44" s="1">
        <v>2</v>
      </c>
      <c r="M44" s="1">
        <v>16</v>
      </c>
      <c r="N44">
        <v>4</v>
      </c>
      <c r="T44" s="7">
        <f t="shared" si="0"/>
        <v>76.6</v>
      </c>
      <c r="U44" s="6">
        <f t="shared" si="1"/>
        <v>0.3218487394957983</v>
      </c>
    </row>
    <row r="45" spans="1:21" ht="12.75">
      <c r="A45" t="s">
        <v>14</v>
      </c>
      <c r="B45" t="s">
        <v>38</v>
      </c>
      <c r="C45">
        <v>252</v>
      </c>
      <c r="D45">
        <v>0</v>
      </c>
      <c r="E45">
        <f t="shared" si="2"/>
        <v>252</v>
      </c>
      <c r="F45">
        <v>14</v>
      </c>
      <c r="G45">
        <v>29</v>
      </c>
      <c r="H45">
        <v>43</v>
      </c>
      <c r="I45" s="1">
        <v>2</v>
      </c>
      <c r="J45" s="1">
        <v>10</v>
      </c>
      <c r="K45">
        <v>1</v>
      </c>
      <c r="O45">
        <v>4</v>
      </c>
      <c r="T45" s="7">
        <f t="shared" si="0"/>
        <v>73</v>
      </c>
      <c r="U45" s="6">
        <f t="shared" si="1"/>
        <v>0.2896825396825397</v>
      </c>
    </row>
    <row r="46" spans="1:21" ht="12.75">
      <c r="A46" t="s">
        <v>15</v>
      </c>
      <c r="B46" t="s">
        <v>39</v>
      </c>
      <c r="C46">
        <v>313</v>
      </c>
      <c r="D46">
        <v>73</v>
      </c>
      <c r="E46">
        <f t="shared" si="2"/>
        <v>386</v>
      </c>
      <c r="F46">
        <v>17</v>
      </c>
      <c r="G46">
        <v>5</v>
      </c>
      <c r="H46">
        <v>22</v>
      </c>
      <c r="L46" s="1">
        <v>1</v>
      </c>
      <c r="M46" s="1">
        <v>-2</v>
      </c>
      <c r="N46">
        <v>4</v>
      </c>
      <c r="P46" s="1">
        <v>1</v>
      </c>
      <c r="Q46" s="1">
        <v>0</v>
      </c>
      <c r="T46" s="7">
        <f t="shared" si="0"/>
        <v>65.8</v>
      </c>
      <c r="U46" s="6">
        <f t="shared" si="1"/>
        <v>0.18826895565092988</v>
      </c>
    </row>
    <row r="47" spans="1:21" ht="12.75">
      <c r="A47" t="s">
        <v>94</v>
      </c>
      <c r="B47" t="s">
        <v>36</v>
      </c>
      <c r="C47">
        <v>330</v>
      </c>
      <c r="D47">
        <v>27</v>
      </c>
      <c r="E47">
        <f t="shared" si="2"/>
        <v>357</v>
      </c>
      <c r="F47">
        <v>18</v>
      </c>
      <c r="G47">
        <v>20</v>
      </c>
      <c r="H47">
        <v>38</v>
      </c>
      <c r="I47" s="1">
        <v>1</v>
      </c>
      <c r="J47" s="1">
        <v>4</v>
      </c>
      <c r="N47">
        <v>1</v>
      </c>
      <c r="O47">
        <v>1</v>
      </c>
      <c r="T47" s="7">
        <f t="shared" si="0"/>
        <v>63.8</v>
      </c>
      <c r="U47" s="6">
        <f t="shared" si="1"/>
        <v>0.18573508005822414</v>
      </c>
    </row>
    <row r="48" spans="1:21" ht="12.75">
      <c r="A48" t="s">
        <v>16</v>
      </c>
      <c r="B48" t="s">
        <v>38</v>
      </c>
      <c r="C48">
        <v>105</v>
      </c>
      <c r="D48">
        <v>0</v>
      </c>
      <c r="E48">
        <f t="shared" si="2"/>
        <v>105</v>
      </c>
      <c r="F48">
        <v>7</v>
      </c>
      <c r="G48">
        <v>9</v>
      </c>
      <c r="H48">
        <v>16</v>
      </c>
      <c r="O48">
        <v>2</v>
      </c>
      <c r="P48" s="1">
        <v>1</v>
      </c>
      <c r="Q48" s="1">
        <v>8</v>
      </c>
      <c r="R48">
        <v>1</v>
      </c>
      <c r="S48">
        <v>1</v>
      </c>
      <c r="T48" s="7">
        <f t="shared" si="0"/>
        <v>63.6</v>
      </c>
      <c r="U48" s="6">
        <f t="shared" si="1"/>
        <v>0.6057142857142858</v>
      </c>
    </row>
    <row r="49" spans="1:21" ht="12.75">
      <c r="A49" t="s">
        <v>11</v>
      </c>
      <c r="B49" t="s">
        <v>39</v>
      </c>
      <c r="C49">
        <v>203</v>
      </c>
      <c r="D49">
        <v>143</v>
      </c>
      <c r="E49">
        <f t="shared" si="2"/>
        <v>346</v>
      </c>
      <c r="F49">
        <v>11</v>
      </c>
      <c r="G49">
        <v>7</v>
      </c>
      <c r="H49">
        <v>18</v>
      </c>
      <c r="I49" s="1">
        <v>1</v>
      </c>
      <c r="J49" s="1">
        <v>10</v>
      </c>
      <c r="N49">
        <v>2</v>
      </c>
      <c r="R49">
        <v>1</v>
      </c>
      <c r="T49" s="7">
        <f t="shared" si="0"/>
        <v>49</v>
      </c>
      <c r="U49" s="6">
        <f t="shared" si="1"/>
        <v>0.1785063752276867</v>
      </c>
    </row>
    <row r="50" spans="1:21" ht="12.75">
      <c r="A50" t="s">
        <v>97</v>
      </c>
      <c r="B50" t="s">
        <v>36</v>
      </c>
      <c r="C50">
        <v>156</v>
      </c>
      <c r="D50">
        <v>5</v>
      </c>
      <c r="E50">
        <f t="shared" si="2"/>
        <v>161</v>
      </c>
      <c r="F50">
        <v>12</v>
      </c>
      <c r="G50">
        <v>10</v>
      </c>
      <c r="H50">
        <v>22</v>
      </c>
      <c r="N50">
        <v>1</v>
      </c>
      <c r="O50">
        <v>3</v>
      </c>
      <c r="T50" s="7">
        <f t="shared" si="0"/>
        <v>43</v>
      </c>
      <c r="U50" s="6">
        <f t="shared" si="1"/>
        <v>0.27129337539432175</v>
      </c>
    </row>
    <row r="51" spans="1:21" ht="12.75">
      <c r="A51" t="s">
        <v>95</v>
      </c>
      <c r="B51" t="s">
        <v>36</v>
      </c>
      <c r="C51">
        <v>223</v>
      </c>
      <c r="D51">
        <v>132</v>
      </c>
      <c r="E51">
        <f t="shared" si="2"/>
        <v>355</v>
      </c>
      <c r="F51">
        <v>12</v>
      </c>
      <c r="G51">
        <v>16</v>
      </c>
      <c r="H51">
        <v>28</v>
      </c>
      <c r="N51">
        <v>1</v>
      </c>
      <c r="T51" s="7">
        <f>+$F$28*F51+$G$28*G51+$I$28*I51+$J$28*J51+$K$28*K51+$L$28*L51+$M$28*M51+$N$28*N51+$O$28*O51+$P$28*P51+$Q$28*Q51+$R$28*R51+$S$28*S51</f>
        <v>43</v>
      </c>
      <c r="U51" s="6">
        <f>+T51/(C51+D51/2)</f>
        <v>0.14878892733564014</v>
      </c>
    </row>
    <row r="52" spans="1:21" ht="12.75">
      <c r="A52" s="15" t="s">
        <v>98</v>
      </c>
      <c r="B52" s="15" t="s">
        <v>40</v>
      </c>
      <c r="C52" s="15">
        <v>114</v>
      </c>
      <c r="D52" s="15">
        <v>67</v>
      </c>
      <c r="E52" s="15">
        <f t="shared" si="2"/>
        <v>181</v>
      </c>
      <c r="F52" s="15">
        <v>5</v>
      </c>
      <c r="G52" s="15">
        <v>7</v>
      </c>
      <c r="H52" s="15">
        <v>12</v>
      </c>
      <c r="I52" s="16"/>
      <c r="J52" s="16"/>
      <c r="K52" s="15"/>
      <c r="L52" s="16"/>
      <c r="M52" s="16"/>
      <c r="N52" s="15">
        <v>2</v>
      </c>
      <c r="O52" s="15">
        <v>1</v>
      </c>
      <c r="P52" s="16"/>
      <c r="Q52" s="16"/>
      <c r="R52" s="15"/>
      <c r="S52" s="15"/>
      <c r="T52" s="17">
        <f>+$F$28*F52+$G$28*G52+$I$28*I52+$J$28*J52+$K$28*K52+$L$28*L52+$M$28*M52+$N$28*N52+$O$28*O52+$P$28*P52+$Q$28*Q52+$R$28*R52+$S$28*S52</f>
        <v>25</v>
      </c>
      <c r="U52" s="18">
        <f>+T52/(C52+D52/2)</f>
        <v>0.1694915254237288</v>
      </c>
    </row>
    <row r="53" spans="1:21" ht="12.75">
      <c r="A53" s="3" t="s">
        <v>101</v>
      </c>
      <c r="C53">
        <f aca="true" t="shared" si="3" ref="C53:T53">SUM(C30:C52)</f>
        <v>7607</v>
      </c>
      <c r="D53">
        <f t="shared" si="3"/>
        <v>1350</v>
      </c>
      <c r="E53">
        <f t="shared" si="3"/>
        <v>8957</v>
      </c>
      <c r="F53">
        <f t="shared" si="3"/>
        <v>555</v>
      </c>
      <c r="G53">
        <f t="shared" si="3"/>
        <v>499</v>
      </c>
      <c r="H53">
        <f t="shared" si="3"/>
        <v>1054</v>
      </c>
      <c r="I53">
        <f t="shared" si="3"/>
        <v>89</v>
      </c>
      <c r="J53">
        <f t="shared" si="3"/>
        <v>354</v>
      </c>
      <c r="K53">
        <f t="shared" si="3"/>
        <v>27.5</v>
      </c>
      <c r="L53">
        <f t="shared" si="3"/>
        <v>18</v>
      </c>
      <c r="M53">
        <f t="shared" si="3"/>
        <v>275</v>
      </c>
      <c r="N53">
        <f t="shared" si="3"/>
        <v>53</v>
      </c>
      <c r="O53">
        <f t="shared" si="3"/>
        <v>105</v>
      </c>
      <c r="P53">
        <f t="shared" si="3"/>
        <v>12</v>
      </c>
      <c r="Q53">
        <f t="shared" si="3"/>
        <v>26</v>
      </c>
      <c r="R53">
        <f t="shared" si="3"/>
        <v>11</v>
      </c>
      <c r="S53">
        <f t="shared" si="3"/>
        <v>4</v>
      </c>
      <c r="T53" s="7">
        <f t="shared" si="3"/>
        <v>2744.5</v>
      </c>
      <c r="U53" s="19">
        <f>+T53/(C53+D53/2)</f>
        <v>0.3313813088625936</v>
      </c>
    </row>
    <row r="54" spans="1:21" ht="12.75">
      <c r="A54" s="3" t="s">
        <v>100</v>
      </c>
      <c r="C54">
        <v>7540</v>
      </c>
      <c r="D54">
        <v>997</v>
      </c>
      <c r="E54">
        <v>8537</v>
      </c>
      <c r="F54">
        <v>513</v>
      </c>
      <c r="G54">
        <v>431</v>
      </c>
      <c r="H54">
        <v>944</v>
      </c>
      <c r="I54" s="1">
        <v>91</v>
      </c>
      <c r="J54" s="1">
        <v>378</v>
      </c>
      <c r="K54">
        <v>28</v>
      </c>
      <c r="L54" s="1">
        <v>22</v>
      </c>
      <c r="M54" s="1">
        <v>222</v>
      </c>
      <c r="N54">
        <v>78</v>
      </c>
      <c r="O54">
        <v>70</v>
      </c>
      <c r="P54" s="1">
        <v>7</v>
      </c>
      <c r="Q54" s="1">
        <v>67</v>
      </c>
      <c r="R54">
        <v>9</v>
      </c>
      <c r="S54">
        <v>2</v>
      </c>
      <c r="T54" s="7">
        <v>2565.2</v>
      </c>
      <c r="U54" s="19">
        <v>0.31911426261118364</v>
      </c>
    </row>
    <row r="55" spans="20:21" ht="12.75">
      <c r="T55" s="7"/>
      <c r="U55" s="6"/>
    </row>
    <row r="56" spans="20:21" ht="12.75">
      <c r="T56" s="7"/>
      <c r="U56" s="6"/>
    </row>
    <row r="57" ht="12.75">
      <c r="A57" s="2" t="s">
        <v>99</v>
      </c>
    </row>
    <row r="58" spans="1:21" ht="12.75">
      <c r="A58" s="4"/>
      <c r="B58" s="4" t="s">
        <v>74</v>
      </c>
      <c r="C58" s="4"/>
      <c r="D58" s="4"/>
      <c r="E58" s="10"/>
      <c r="F58" s="4">
        <v>2</v>
      </c>
      <c r="G58" s="4">
        <v>1</v>
      </c>
      <c r="H58" s="4"/>
      <c r="I58" s="5">
        <v>2</v>
      </c>
      <c r="J58" s="5">
        <v>0.2</v>
      </c>
      <c r="K58" s="4">
        <v>2</v>
      </c>
      <c r="L58" s="5">
        <v>10</v>
      </c>
      <c r="M58" s="5">
        <v>0.1</v>
      </c>
      <c r="N58" s="4">
        <v>3</v>
      </c>
      <c r="O58" s="4">
        <v>2</v>
      </c>
      <c r="P58" s="5">
        <v>5</v>
      </c>
      <c r="Q58" s="5">
        <v>0.2</v>
      </c>
      <c r="R58" s="4">
        <v>10</v>
      </c>
      <c r="S58" s="4">
        <v>20</v>
      </c>
      <c r="T58" s="9" t="s">
        <v>32</v>
      </c>
      <c r="U58" s="9" t="s">
        <v>33</v>
      </c>
    </row>
    <row r="59" spans="1:21" ht="12.75">
      <c r="A59" s="12" t="s">
        <v>18</v>
      </c>
      <c r="B59" s="12" t="s">
        <v>35</v>
      </c>
      <c r="C59" s="13" t="s">
        <v>30</v>
      </c>
      <c r="D59" s="13" t="s">
        <v>31</v>
      </c>
      <c r="E59" s="13" t="s">
        <v>32</v>
      </c>
      <c r="F59" s="13" t="s">
        <v>19</v>
      </c>
      <c r="G59" s="13" t="s">
        <v>20</v>
      </c>
      <c r="H59" s="13" t="s">
        <v>21</v>
      </c>
      <c r="I59" s="14" t="s">
        <v>22</v>
      </c>
      <c r="J59" s="14" t="s">
        <v>24</v>
      </c>
      <c r="K59" s="13" t="s">
        <v>23</v>
      </c>
      <c r="L59" s="14" t="s">
        <v>25</v>
      </c>
      <c r="M59" s="14" t="s">
        <v>24</v>
      </c>
      <c r="N59" s="13" t="s">
        <v>26</v>
      </c>
      <c r="O59" s="13" t="s">
        <v>27</v>
      </c>
      <c r="P59" s="14" t="s">
        <v>28</v>
      </c>
      <c r="Q59" s="14" t="s">
        <v>24</v>
      </c>
      <c r="R59" s="13" t="s">
        <v>29</v>
      </c>
      <c r="S59" s="13" t="s">
        <v>34</v>
      </c>
      <c r="T59" s="12" t="s">
        <v>33</v>
      </c>
      <c r="U59" s="12" t="s">
        <v>73</v>
      </c>
    </row>
    <row r="60" spans="1:21" ht="12.75">
      <c r="A60" t="s">
        <v>0</v>
      </c>
      <c r="B60" t="s">
        <v>36</v>
      </c>
      <c r="C60">
        <v>651</v>
      </c>
      <c r="D60">
        <v>92</v>
      </c>
      <c r="E60">
        <f>SUM(C60:D60)</f>
        <v>743</v>
      </c>
      <c r="F60">
        <v>59</v>
      </c>
      <c r="G60">
        <v>44</v>
      </c>
      <c r="H60">
        <v>103</v>
      </c>
      <c r="I60" s="1">
        <v>7</v>
      </c>
      <c r="J60" s="1">
        <v>25</v>
      </c>
      <c r="K60">
        <v>1.5</v>
      </c>
      <c r="L60" s="1">
        <v>2</v>
      </c>
      <c r="M60" s="1">
        <v>42</v>
      </c>
      <c r="N60">
        <v>5</v>
      </c>
      <c r="O60">
        <v>9</v>
      </c>
      <c r="R60">
        <v>1</v>
      </c>
      <c r="T60" s="7">
        <f aca="true" t="shared" si="4" ref="T60:T69">+$F$28*F60+$G$28*G60+$I$28*I60+$J$28*J60+$K$28*K60+$L$28*L60+$M$28*M60+$N$28*N60+$O$28*O60+$P$28*P60+$Q$28*Q60+$R$28*R60+$S$28*S60</f>
        <v>251.2</v>
      </c>
      <c r="U60" s="6">
        <f aca="true" t="shared" si="5" ref="U60:U69">+T60/(C60+D60/2)</f>
        <v>0.3604017216642755</v>
      </c>
    </row>
    <row r="61" spans="1:21" ht="12.75">
      <c r="A61" t="s">
        <v>7</v>
      </c>
      <c r="B61" t="s">
        <v>40</v>
      </c>
      <c r="C61">
        <v>512</v>
      </c>
      <c r="D61">
        <v>36</v>
      </c>
      <c r="E61">
        <f aca="true" t="shared" si="6" ref="E61:E69">SUM(C61:D61)</f>
        <v>548</v>
      </c>
      <c r="F61">
        <v>35</v>
      </c>
      <c r="G61">
        <v>21</v>
      </c>
      <c r="H61">
        <v>56</v>
      </c>
      <c r="I61" s="1">
        <v>2</v>
      </c>
      <c r="J61" s="1">
        <v>4</v>
      </c>
      <c r="L61" s="1">
        <v>6</v>
      </c>
      <c r="M61" s="1">
        <v>22</v>
      </c>
      <c r="N61">
        <v>10</v>
      </c>
      <c r="P61" s="1">
        <v>1</v>
      </c>
      <c r="Q61" s="1">
        <v>0</v>
      </c>
      <c r="R61">
        <v>1</v>
      </c>
      <c r="S61">
        <v>1</v>
      </c>
      <c r="T61" s="7">
        <f t="shared" si="4"/>
        <v>223</v>
      </c>
      <c r="U61" s="6">
        <f t="shared" si="5"/>
        <v>0.4207547169811321</v>
      </c>
    </row>
    <row r="62" spans="1:21" ht="12.75">
      <c r="A62" t="s">
        <v>2</v>
      </c>
      <c r="B62" t="s">
        <v>40</v>
      </c>
      <c r="C62">
        <v>645</v>
      </c>
      <c r="D62">
        <v>94</v>
      </c>
      <c r="E62">
        <f t="shared" si="6"/>
        <v>739</v>
      </c>
      <c r="F62">
        <v>44</v>
      </c>
      <c r="G62">
        <v>26</v>
      </c>
      <c r="H62">
        <v>70</v>
      </c>
      <c r="I62" s="1">
        <v>12</v>
      </c>
      <c r="J62" s="1">
        <v>48</v>
      </c>
      <c r="K62">
        <v>3</v>
      </c>
      <c r="L62" s="1">
        <v>2</v>
      </c>
      <c r="M62" s="1">
        <v>11</v>
      </c>
      <c r="N62">
        <v>7</v>
      </c>
      <c r="O62">
        <v>6</v>
      </c>
      <c r="P62" s="1">
        <v>2</v>
      </c>
      <c r="Q62" s="1">
        <v>0</v>
      </c>
      <c r="T62" s="7">
        <f t="shared" si="4"/>
        <v>217.7</v>
      </c>
      <c r="U62" s="6">
        <f t="shared" si="5"/>
        <v>0.3145953757225433</v>
      </c>
    </row>
    <row r="63" spans="1:21" ht="12.75">
      <c r="A63" t="s">
        <v>4</v>
      </c>
      <c r="B63" t="s">
        <v>39</v>
      </c>
      <c r="C63">
        <v>670</v>
      </c>
      <c r="D63">
        <v>77</v>
      </c>
      <c r="E63">
        <f t="shared" si="6"/>
        <v>747</v>
      </c>
      <c r="F63">
        <v>37</v>
      </c>
      <c r="G63">
        <v>24</v>
      </c>
      <c r="H63">
        <v>61</v>
      </c>
      <c r="I63" s="1">
        <v>2</v>
      </c>
      <c r="J63" s="1">
        <v>3</v>
      </c>
      <c r="L63" s="1">
        <v>5</v>
      </c>
      <c r="M63" s="1">
        <v>76</v>
      </c>
      <c r="N63">
        <v>9</v>
      </c>
      <c r="T63" s="7">
        <f t="shared" si="4"/>
        <v>187.2</v>
      </c>
      <c r="U63" s="6">
        <f t="shared" si="5"/>
        <v>0.2642201834862385</v>
      </c>
    </row>
    <row r="64" spans="1:21" ht="12.75">
      <c r="A64" t="s">
        <v>6</v>
      </c>
      <c r="B64" t="s">
        <v>38</v>
      </c>
      <c r="C64">
        <v>422</v>
      </c>
      <c r="D64">
        <v>45</v>
      </c>
      <c r="E64">
        <f t="shared" si="6"/>
        <v>467</v>
      </c>
      <c r="F64">
        <v>30</v>
      </c>
      <c r="G64">
        <v>27</v>
      </c>
      <c r="H64">
        <v>57</v>
      </c>
      <c r="I64" s="1">
        <v>12</v>
      </c>
      <c r="J64" s="1">
        <v>63</v>
      </c>
      <c r="K64">
        <v>5</v>
      </c>
      <c r="L64" s="1">
        <v>1</v>
      </c>
      <c r="M64" s="1">
        <v>2</v>
      </c>
      <c r="N64">
        <v>4</v>
      </c>
      <c r="O64">
        <v>10</v>
      </c>
      <c r="T64" s="7">
        <f t="shared" si="4"/>
        <v>175.79999999999998</v>
      </c>
      <c r="U64" s="6">
        <f t="shared" si="5"/>
        <v>0.3955005624296962</v>
      </c>
    </row>
    <row r="65" spans="1:21" ht="12.75">
      <c r="A65" t="s">
        <v>1</v>
      </c>
      <c r="B65" t="s">
        <v>36</v>
      </c>
      <c r="C65">
        <v>525</v>
      </c>
      <c r="D65">
        <v>42</v>
      </c>
      <c r="E65">
        <f t="shared" si="6"/>
        <v>567</v>
      </c>
      <c r="F65">
        <v>35</v>
      </c>
      <c r="G65">
        <v>40</v>
      </c>
      <c r="H65">
        <v>75</v>
      </c>
      <c r="I65" s="1">
        <v>5</v>
      </c>
      <c r="J65" s="1">
        <v>13</v>
      </c>
      <c r="K65">
        <v>0.5</v>
      </c>
      <c r="N65">
        <v>5</v>
      </c>
      <c r="O65">
        <v>6</v>
      </c>
      <c r="P65" s="1">
        <v>1</v>
      </c>
      <c r="Q65" s="1">
        <v>11</v>
      </c>
      <c r="T65" s="7">
        <f t="shared" si="4"/>
        <v>157.79999999999998</v>
      </c>
      <c r="U65" s="6">
        <f t="shared" si="5"/>
        <v>0.289010989010989</v>
      </c>
    </row>
    <row r="66" spans="1:21" ht="12.75">
      <c r="A66" t="s">
        <v>11</v>
      </c>
      <c r="B66" t="s">
        <v>39</v>
      </c>
      <c r="C66">
        <v>389</v>
      </c>
      <c r="D66">
        <v>66</v>
      </c>
      <c r="E66">
        <f t="shared" si="6"/>
        <v>455</v>
      </c>
      <c r="F66">
        <v>19</v>
      </c>
      <c r="G66">
        <v>12</v>
      </c>
      <c r="H66">
        <v>31</v>
      </c>
      <c r="I66" s="1">
        <v>1</v>
      </c>
      <c r="J66" s="1">
        <v>22</v>
      </c>
      <c r="L66" s="1">
        <v>4</v>
      </c>
      <c r="M66" s="1">
        <v>51</v>
      </c>
      <c r="N66">
        <v>12</v>
      </c>
      <c r="R66">
        <v>2</v>
      </c>
      <c r="T66" s="7">
        <f t="shared" si="4"/>
        <v>157.5</v>
      </c>
      <c r="U66" s="6">
        <f t="shared" si="5"/>
        <v>0.3732227488151659</v>
      </c>
    </row>
    <row r="67" spans="1:21" ht="12.75">
      <c r="A67" t="s">
        <v>9</v>
      </c>
      <c r="B67" t="s">
        <v>37</v>
      </c>
      <c r="C67">
        <v>455</v>
      </c>
      <c r="D67">
        <v>71</v>
      </c>
      <c r="E67">
        <f t="shared" si="6"/>
        <v>526</v>
      </c>
      <c r="F67">
        <v>28</v>
      </c>
      <c r="G67">
        <v>17</v>
      </c>
      <c r="H67">
        <v>45</v>
      </c>
      <c r="I67" s="1">
        <v>8</v>
      </c>
      <c r="J67" s="1">
        <v>44</v>
      </c>
      <c r="K67">
        <v>5</v>
      </c>
      <c r="N67">
        <v>1</v>
      </c>
      <c r="O67">
        <v>5</v>
      </c>
      <c r="P67" s="1">
        <v>1</v>
      </c>
      <c r="Q67" s="1">
        <v>36</v>
      </c>
      <c r="S67">
        <v>1</v>
      </c>
      <c r="T67" s="7">
        <f t="shared" si="4"/>
        <v>153</v>
      </c>
      <c r="U67" s="6">
        <f t="shared" si="5"/>
        <v>0.3119266055045872</v>
      </c>
    </row>
    <row r="68" spans="1:21" ht="12.75">
      <c r="A68" t="s">
        <v>5</v>
      </c>
      <c r="B68" t="s">
        <v>38</v>
      </c>
      <c r="C68">
        <v>418</v>
      </c>
      <c r="D68">
        <v>118</v>
      </c>
      <c r="E68">
        <f t="shared" si="6"/>
        <v>536</v>
      </c>
      <c r="F68">
        <v>23</v>
      </c>
      <c r="G68">
        <v>35</v>
      </c>
      <c r="H68">
        <v>58</v>
      </c>
      <c r="I68" s="1">
        <v>8</v>
      </c>
      <c r="J68" s="1">
        <v>23</v>
      </c>
      <c r="K68">
        <v>1</v>
      </c>
      <c r="L68" s="1">
        <v>1</v>
      </c>
      <c r="M68" s="1">
        <v>15</v>
      </c>
      <c r="N68">
        <v>5</v>
      </c>
      <c r="O68">
        <v>5</v>
      </c>
      <c r="P68" s="1">
        <v>1</v>
      </c>
      <c r="Q68" s="1">
        <v>0</v>
      </c>
      <c r="T68" s="7">
        <f t="shared" si="4"/>
        <v>145.1</v>
      </c>
      <c r="U68" s="6">
        <f t="shared" si="5"/>
        <v>0.3041928721174004</v>
      </c>
    </row>
    <row r="69" spans="1:21" ht="12.75">
      <c r="A69" t="s">
        <v>3</v>
      </c>
      <c r="B69" t="s">
        <v>36</v>
      </c>
      <c r="C69">
        <v>431</v>
      </c>
      <c r="D69">
        <v>126</v>
      </c>
      <c r="E69">
        <f t="shared" si="6"/>
        <v>557</v>
      </c>
      <c r="F69">
        <v>42</v>
      </c>
      <c r="G69">
        <v>24</v>
      </c>
      <c r="H69">
        <v>66</v>
      </c>
      <c r="I69" s="1">
        <v>4</v>
      </c>
      <c r="J69" s="1">
        <v>28</v>
      </c>
      <c r="K69">
        <v>2</v>
      </c>
      <c r="L69" s="1">
        <v>1</v>
      </c>
      <c r="M69" s="1">
        <v>3</v>
      </c>
      <c r="N69">
        <v>3</v>
      </c>
      <c r="T69" s="7">
        <f t="shared" si="4"/>
        <v>144.9</v>
      </c>
      <c r="U69" s="6">
        <f t="shared" si="5"/>
        <v>0.29331983805668016</v>
      </c>
    </row>
    <row r="70" spans="3:17" ht="12.75">
      <c r="C70" s="7"/>
      <c r="J70"/>
      <c r="P70" s="11"/>
      <c r="Q70"/>
    </row>
    <row r="71" spans="3:17" ht="12.75">
      <c r="C71" s="7"/>
      <c r="J71"/>
      <c r="P71" s="11"/>
      <c r="Q71"/>
    </row>
    <row r="72" spans="3:17" ht="12.75">
      <c r="C72" s="7"/>
      <c r="D72" s="7"/>
      <c r="J72"/>
      <c r="P72" s="11"/>
      <c r="Q72" s="6"/>
    </row>
    <row r="73" spans="3:17" ht="12.75">
      <c r="C73" s="7"/>
      <c r="J73"/>
      <c r="P73" s="11"/>
      <c r="Q73"/>
    </row>
    <row r="74" spans="3:17" ht="12.75">
      <c r="C74" s="7"/>
      <c r="J74"/>
      <c r="P74" s="11"/>
      <c r="Q74"/>
    </row>
    <row r="75" spans="3:17" ht="12.75">
      <c r="C75" s="7"/>
      <c r="J75"/>
      <c r="P75" s="11"/>
      <c r="Q75"/>
    </row>
    <row r="76" spans="3:17" ht="12.75">
      <c r="C76" s="7"/>
      <c r="D76" s="7"/>
      <c r="J76"/>
      <c r="P76" s="11"/>
      <c r="Q76" s="6"/>
    </row>
    <row r="77" spans="3:17" ht="12.75">
      <c r="C77" s="7"/>
      <c r="J77"/>
      <c r="P77" s="11"/>
      <c r="Q77"/>
    </row>
    <row r="78" spans="3:17" ht="12.75">
      <c r="C78" s="7"/>
      <c r="J78"/>
      <c r="P78" s="11"/>
      <c r="Q78"/>
    </row>
    <row r="79" spans="3:17" ht="12.75">
      <c r="C79" s="7"/>
      <c r="J79"/>
      <c r="P79" s="11"/>
      <c r="Q79"/>
    </row>
    <row r="80" spans="3:17" ht="12.75">
      <c r="C80" s="7"/>
      <c r="D80" s="7"/>
      <c r="J80"/>
      <c r="P80" s="11"/>
      <c r="Q80" s="6"/>
    </row>
  </sheetData>
  <printOptions/>
  <pageMargins left="0.75" right="0.75" top="0.75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cp:lastPrinted>2001-03-15T20:33:15Z</cp:lastPrinted>
  <dcterms:created xsi:type="dcterms:W3CDTF">2001-03-14T02:32:51Z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