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hokie" sheetId="1" r:id="rId1"/>
  </sheets>
  <definedNames/>
  <calcPr fullCalcOnLoad="1"/>
</workbook>
</file>

<file path=xl/sharedStrings.xml><?xml version="1.0" encoding="utf-8"?>
<sst xmlns="http://schemas.openxmlformats.org/spreadsheetml/2006/main" count="240" uniqueCount="146">
  <si>
    <t xml:space="preserve">Burns, Vinnie P </t>
  </si>
  <si>
    <t xml:space="preserve">Johnson, Emmett </t>
  </si>
  <si>
    <t xml:space="preserve">Johnson, Richard </t>
  </si>
  <si>
    <t>Name</t>
  </si>
  <si>
    <t>OL</t>
  </si>
  <si>
    <t>RB</t>
  </si>
  <si>
    <t>DE</t>
  </si>
  <si>
    <t>LB</t>
  </si>
  <si>
    <t>TE</t>
  </si>
  <si>
    <t>QB</t>
  </si>
  <si>
    <t>K</t>
  </si>
  <si>
    <t>P</t>
  </si>
  <si>
    <t>WR</t>
  </si>
  <si>
    <t>POS</t>
  </si>
  <si>
    <t>Moore, Corey (1999 season)</t>
  </si>
  <si>
    <t>Bird, Cory (2000 season)</t>
  </si>
  <si>
    <t>Vick, Michael (2000 season)</t>
  </si>
  <si>
    <t>Colas, Cols</t>
  </si>
  <si>
    <t>Briggs, Wayne</t>
  </si>
  <si>
    <t>Ferguson, Jarrett</t>
  </si>
  <si>
    <t>Robinson, Vegas</t>
  </si>
  <si>
    <t>Pugh, David</t>
  </si>
  <si>
    <t>Lewis, Kevin</t>
  </si>
  <si>
    <t>Burnell, Keith</t>
  </si>
  <si>
    <t>Austin, Larry</t>
  </si>
  <si>
    <t>Suggs, Lee</t>
  </si>
  <si>
    <t>Adibi, Nathaniel</t>
  </si>
  <si>
    <t xml:space="preserve">Cobb, Lamar </t>
  </si>
  <si>
    <t xml:space="preserve">Lallis, Jason </t>
  </si>
  <si>
    <t xml:space="preserve">Davis, Jim </t>
  </si>
  <si>
    <t>Kiester, Ken</t>
  </si>
  <si>
    <t xml:space="preserve">Thompson, Jeff </t>
  </si>
  <si>
    <t xml:space="preserve">Urquhart, Marvin </t>
  </si>
  <si>
    <t xml:space="preserve">Easlick, Doug </t>
  </si>
  <si>
    <t xml:space="preserve">Spence, Josh </t>
  </si>
  <si>
    <t xml:space="preserve">Coley, Joe </t>
  </si>
  <si>
    <t>Angelo, Ryan</t>
  </si>
  <si>
    <t xml:space="preserve">Wilson, Joe </t>
  </si>
  <si>
    <t xml:space="preserve">Reed, Channing </t>
  </si>
  <si>
    <t xml:space="preserve">Wilkinson, Dan </t>
  </si>
  <si>
    <t>Beasley, Chad</t>
  </si>
  <si>
    <t xml:space="preserve">Costen, Mark </t>
  </si>
  <si>
    <t xml:space="preserve">Hale, Stephen </t>
  </si>
  <si>
    <t xml:space="preserve">Whitaker, Ronyell </t>
  </si>
  <si>
    <t xml:space="preserve">McCadam, Kevin </t>
  </si>
  <si>
    <t xml:space="preserve">Crawford, Michael </t>
  </si>
  <si>
    <t>Fatherly, Sam</t>
  </si>
  <si>
    <t xml:space="preserve">Hardee, Billy </t>
  </si>
  <si>
    <t>Wilds, Garnell</t>
  </si>
  <si>
    <t>Pile, Willie</t>
  </si>
  <si>
    <t xml:space="preserve">Green, Eric </t>
  </si>
  <si>
    <t xml:space="preserve">Krebs, Chris </t>
  </si>
  <si>
    <t xml:space="preserve">Fuller, Vincent </t>
  </si>
  <si>
    <t xml:space="preserve">Daniels, Michael </t>
  </si>
  <si>
    <t xml:space="preserve">Jackson, T.J. </t>
  </si>
  <si>
    <t xml:space="preserve">Manning, Brandon </t>
  </si>
  <si>
    <t xml:space="preserve">Taylor, Dirk </t>
  </si>
  <si>
    <t xml:space="preserve">Buie, Chris </t>
  </si>
  <si>
    <t xml:space="preserve">Baaqee, Mikal </t>
  </si>
  <si>
    <t xml:space="preserve">Welch, Brian </t>
  </si>
  <si>
    <t>Houseright, Jake</t>
  </si>
  <si>
    <t xml:space="preserve">Cooper, Chad </t>
  </si>
  <si>
    <t xml:space="preserve">Robinson, Timmy </t>
  </si>
  <si>
    <t xml:space="preserve">Nelson, Anthony </t>
  </si>
  <si>
    <t>Gibson, Jacob</t>
  </si>
  <si>
    <t xml:space="preserve">Franklin, Thenus </t>
  </si>
  <si>
    <t xml:space="preserve">Hattan, Charles </t>
  </si>
  <si>
    <t>Davis, Anthony</t>
  </si>
  <si>
    <t xml:space="preserve">Werner, Jeffrey </t>
  </si>
  <si>
    <t xml:space="preserve">Grove, Jake </t>
  </si>
  <si>
    <t xml:space="preserve">Wincek, Matt </t>
  </si>
  <si>
    <t xml:space="preserve">Selmon, Tim </t>
  </si>
  <si>
    <t xml:space="preserve">Ramsey, Robert </t>
  </si>
  <si>
    <t xml:space="preserve">Conway, Travis </t>
  </si>
  <si>
    <t>Owens, Luke</t>
  </si>
  <si>
    <t xml:space="preserve">Dunn, Jonathan </t>
  </si>
  <si>
    <t xml:space="preserve">DeMasi, Steve </t>
  </si>
  <si>
    <t xml:space="preserve">Miller, James </t>
  </si>
  <si>
    <t xml:space="preserve">Findley, Matt </t>
  </si>
  <si>
    <t>Davis, Andre</t>
  </si>
  <si>
    <t xml:space="preserve">Moody, Ronald </t>
  </si>
  <si>
    <t xml:space="preserve">Jenkins, Jevon </t>
  </si>
  <si>
    <t xml:space="preserve">Shreve, Chris </t>
  </si>
  <si>
    <t>Wilford, Ernest</t>
  </si>
  <si>
    <t xml:space="preserve">Witten, Shawn </t>
  </si>
  <si>
    <t xml:space="preserve">Hughes, Scott </t>
  </si>
  <si>
    <t>Wynn, Browning</t>
  </si>
  <si>
    <t xml:space="preserve">Willis, Keith </t>
  </si>
  <si>
    <t xml:space="preserve">Slowikowski, Bob </t>
  </si>
  <si>
    <t xml:space="preserve">Jackson, Mike </t>
  </si>
  <si>
    <t xml:space="preserve">Mazzetta, Jared </t>
  </si>
  <si>
    <t xml:space="preserve">Noel, Grant </t>
  </si>
  <si>
    <t xml:space="preserve">Davis, Jason </t>
  </si>
  <si>
    <t>Taylor, Ben</t>
  </si>
  <si>
    <t>Mollerup, Jon</t>
  </si>
  <si>
    <t>Peaslee, Bobby</t>
  </si>
  <si>
    <t>Goff, Lance</t>
  </si>
  <si>
    <t>Warley, Carter</t>
  </si>
  <si>
    <t>Felber, Matt</t>
  </si>
  <si>
    <t>Nosenzo, Jeff</t>
  </si>
  <si>
    <t>Stewart, Kyle</t>
  </si>
  <si>
    <t>powerratings.xls</t>
  </si>
  <si>
    <t>Notes:</t>
  </si>
  <si>
    <t>1.) All height/weight/40 times are taken from "Gentry's Iron Palace" on BeamerBall.com. They are Spring 2001 testing numbers.</t>
  </si>
  <si>
    <t>Inches</t>
  </si>
  <si>
    <t>Pounds</t>
  </si>
  <si>
    <t>40-yard</t>
  </si>
  <si>
    <t>Body Mass</t>
  </si>
  <si>
    <t>Index</t>
  </si>
  <si>
    <t>Power</t>
  </si>
  <si>
    <t>Rating</t>
  </si>
  <si>
    <t>Dash Time</t>
  </si>
  <si>
    <t>Wt. In</t>
  </si>
  <si>
    <t>Speed</t>
  </si>
  <si>
    <t>Component</t>
  </si>
  <si>
    <t>Mass</t>
  </si>
  <si>
    <t>Speed Weighting:</t>
  </si>
  <si>
    <t>Mass Weighting:</t>
  </si>
  <si>
    <t>Mass Component = BMI * Mass Weighting</t>
  </si>
  <si>
    <t>Speed Component = 40-time squared multiplied by speed weighting = [(40-time)^2] * Speed Weighting</t>
  </si>
  <si>
    <t>Intermediate Calculations</t>
  </si>
  <si>
    <t>Raw Data</t>
  </si>
  <si>
    <t>Average:</t>
  </si>
  <si>
    <t>Final</t>
  </si>
  <si>
    <t>Ht. in</t>
  </si>
  <si>
    <t>BMI = Body Mass Index = Weight in kilos divided by height in meters squared = Weight in kilos / (Height in meters)^2</t>
  </si>
  <si>
    <t>FB</t>
  </si>
  <si>
    <t>S</t>
  </si>
  <si>
    <t>CB</t>
  </si>
  <si>
    <t>DT</t>
  </si>
  <si>
    <t>Provitt, Deon</t>
  </si>
  <si>
    <t>Markogiannakes, Alex</t>
  </si>
  <si>
    <t>Parham, Terrell</t>
  </si>
  <si>
    <t>rating is defined as a mass component (based on height and weight) divided by a speed component (based on 40 yard dash time).</t>
  </si>
  <si>
    <t>2.) Players in italics were injured and did not test in Spring 2001. Their numbers are the most recently available numbers.</t>
  </si>
  <si>
    <t>3.) Players in bold are historical references. Their numbers are taken from the applicable media guide for that season.</t>
  </si>
  <si>
    <t>Power Rating = Mass Component / Speed Component</t>
  </si>
  <si>
    <t>Power Ratings for the Hokie Football Team, Spring 2001</t>
  </si>
  <si>
    <t>This spreadsheet gives "power ratings" for players on the 2001 Spring roster of the Hokie football team, where a person's power</t>
  </si>
  <si>
    <t>4.) Power ratings can be altered by giving different weightings to the speed and mass components. Change the speed weighting</t>
  </si>
  <si>
    <t xml:space="preserve">     and mass weighting numbers below and watch the power ratings change.</t>
  </si>
  <si>
    <t>Position</t>
  </si>
  <si>
    <t>Average</t>
  </si>
  <si>
    <t>Power Rating</t>
  </si>
  <si>
    <t>Number of</t>
  </si>
  <si>
    <t>Players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</si>
</sst>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5.7109375" style="0" bestFit="1" customWidth="1"/>
    <col min="2" max="2" width="5.57421875" style="5" customWidth="1"/>
    <col min="3" max="3" width="7.57421875" style="0" customWidth="1"/>
    <col min="4" max="4" width="8.8515625" style="0" customWidth="1"/>
    <col min="5" max="5" width="10.57421875" style="0" customWidth="1"/>
    <col min="6" max="6" width="11.00390625" style="0" customWidth="1"/>
    <col min="7" max="7" width="11.7109375" style="0" customWidth="1"/>
    <col min="8" max="8" width="11.8515625" style="0" customWidth="1"/>
    <col min="12" max="12" width="11.00390625" style="0" customWidth="1"/>
    <col min="13" max="13" width="14.00390625" style="0" customWidth="1"/>
  </cols>
  <sheetData>
    <row r="1" spans="1:8" s="6" customFormat="1" ht="12.75">
      <c r="A1" s="3" t="s">
        <v>137</v>
      </c>
      <c r="B1" s="5"/>
      <c r="H1" s="9"/>
    </row>
    <row r="2" spans="1:8" s="6" customFormat="1" ht="12.75">
      <c r="A2" s="6" t="s">
        <v>101</v>
      </c>
      <c r="B2" s="5"/>
      <c r="H2" s="9"/>
    </row>
    <row r="3" spans="2:8" s="6" customFormat="1" ht="12.75">
      <c r="B3" s="5"/>
      <c r="H3" s="5"/>
    </row>
    <row r="4" spans="1:8" s="6" customFormat="1" ht="12.75">
      <c r="A4" s="6" t="s">
        <v>138</v>
      </c>
      <c r="B4" s="5"/>
      <c r="H4" s="9"/>
    </row>
    <row r="5" spans="1:2" s="6" customFormat="1" ht="12.75">
      <c r="A5" s="6" t="s">
        <v>133</v>
      </c>
      <c r="B5" s="5"/>
    </row>
    <row r="6" spans="2:8" s="6" customFormat="1" ht="12.75">
      <c r="B6" s="5"/>
      <c r="H6" s="9"/>
    </row>
    <row r="7" spans="1:6" s="6" customFormat="1" ht="12.75">
      <c r="A7" s="3" t="s">
        <v>102</v>
      </c>
      <c r="B7" s="5"/>
      <c r="F7" s="1"/>
    </row>
    <row r="8" spans="1:2" s="6" customFormat="1" ht="12.75">
      <c r="A8" s="6" t="s">
        <v>103</v>
      </c>
      <c r="B8" s="5"/>
    </row>
    <row r="9" spans="1:2" s="6" customFormat="1" ht="12.75">
      <c r="A9" s="6" t="s">
        <v>134</v>
      </c>
      <c r="B9" s="5"/>
    </row>
    <row r="10" spans="1:2" s="6" customFormat="1" ht="12.75">
      <c r="A10" s="6" t="s">
        <v>135</v>
      </c>
      <c r="B10" s="5"/>
    </row>
    <row r="11" spans="1:2" s="6" customFormat="1" ht="12.75">
      <c r="A11" s="6" t="s">
        <v>139</v>
      </c>
      <c r="B11" s="5"/>
    </row>
    <row r="12" spans="1:2" s="6" customFormat="1" ht="12.75">
      <c r="A12" s="6" t="s">
        <v>140</v>
      </c>
      <c r="B12" s="5"/>
    </row>
    <row r="13" s="6" customFormat="1" ht="12.75">
      <c r="B13" s="5"/>
    </row>
    <row r="14" spans="1:8" s="6" customFormat="1" ht="12.75">
      <c r="A14" s="6" t="s">
        <v>125</v>
      </c>
      <c r="B14" s="5"/>
      <c r="G14" s="1"/>
      <c r="H14" s="3"/>
    </row>
    <row r="15" spans="1:8" s="6" customFormat="1" ht="12.75">
      <c r="A15" s="6" t="s">
        <v>119</v>
      </c>
      <c r="B15" s="5"/>
      <c r="G15" s="1"/>
      <c r="H15" s="3"/>
    </row>
    <row r="16" spans="1:8" s="6" customFormat="1" ht="12.75">
      <c r="A16" s="6" t="s">
        <v>118</v>
      </c>
      <c r="B16" s="5"/>
      <c r="G16" s="1"/>
      <c r="H16" s="3"/>
    </row>
    <row r="17" spans="1:8" s="6" customFormat="1" ht="12.75">
      <c r="A17" s="6" t="s">
        <v>136</v>
      </c>
      <c r="B17" s="5"/>
      <c r="G17" s="1"/>
      <c r="H17" s="3"/>
    </row>
    <row r="18" spans="7:8" s="6" customFormat="1" ht="12.75">
      <c r="G18" s="1"/>
      <c r="H18" s="3"/>
    </row>
    <row r="19" spans="1:8" s="6" customFormat="1" ht="12.75">
      <c r="A19" s="10" t="s">
        <v>117</v>
      </c>
      <c r="B19" s="5">
        <v>5</v>
      </c>
      <c r="G19" s="1"/>
      <c r="H19" s="3"/>
    </row>
    <row r="20" spans="1:8" s="6" customFormat="1" ht="12.75">
      <c r="A20" s="10" t="s">
        <v>116</v>
      </c>
      <c r="B20" s="5">
        <v>3</v>
      </c>
      <c r="G20" s="1"/>
      <c r="H20" s="3"/>
    </row>
    <row r="21" spans="1:8" s="6" customFormat="1" ht="12.75">
      <c r="A21" s="10"/>
      <c r="B21" s="5"/>
      <c r="G21" s="1"/>
      <c r="H21" s="3"/>
    </row>
    <row r="22" spans="1:9" s="6" customFormat="1" ht="12.75">
      <c r="A22" s="11"/>
      <c r="B22" s="15"/>
      <c r="C22" s="19"/>
      <c r="D22" s="20" t="s">
        <v>121</v>
      </c>
      <c r="E22" s="21"/>
      <c r="F22" s="19"/>
      <c r="G22" s="20" t="s">
        <v>120</v>
      </c>
      <c r="H22" s="22"/>
      <c r="I22" s="23" t="s">
        <v>123</v>
      </c>
    </row>
    <row r="23" spans="2:9" s="6" customFormat="1" ht="12.75">
      <c r="B23" s="1"/>
      <c r="C23" s="26" t="s">
        <v>124</v>
      </c>
      <c r="D23" s="27" t="s">
        <v>112</v>
      </c>
      <c r="E23" s="28" t="s">
        <v>106</v>
      </c>
      <c r="F23" s="26" t="s">
        <v>107</v>
      </c>
      <c r="G23" s="27" t="s">
        <v>113</v>
      </c>
      <c r="H23" s="28" t="s">
        <v>115</v>
      </c>
      <c r="I23" s="24" t="s">
        <v>109</v>
      </c>
    </row>
    <row r="24" spans="1:9" s="1" customFormat="1" ht="12.75">
      <c r="A24" s="30" t="s">
        <v>3</v>
      </c>
      <c r="B24" s="31" t="s">
        <v>13</v>
      </c>
      <c r="C24" s="29" t="s">
        <v>104</v>
      </c>
      <c r="D24" s="30" t="s">
        <v>105</v>
      </c>
      <c r="E24" s="31" t="s">
        <v>111</v>
      </c>
      <c r="F24" s="29" t="s">
        <v>108</v>
      </c>
      <c r="G24" s="30" t="s">
        <v>114</v>
      </c>
      <c r="H24" s="31" t="s">
        <v>114</v>
      </c>
      <c r="I24" s="25" t="s">
        <v>110</v>
      </c>
    </row>
    <row r="25" s="1" customFormat="1" ht="12.75"/>
    <row r="26" spans="1:9" s="1" customFormat="1" ht="12.75">
      <c r="A26" s="12" t="s">
        <v>17</v>
      </c>
      <c r="B26" s="15" t="s">
        <v>6</v>
      </c>
      <c r="C26" s="12">
        <v>71.5</v>
      </c>
      <c r="D26" s="12">
        <v>240</v>
      </c>
      <c r="E26" s="35">
        <v>4.41</v>
      </c>
      <c r="F26" s="35">
        <f aca="true" t="shared" si="0" ref="F26:F45">(D26/2.2)/((C26/39.37)*(C26/39.37))</f>
        <v>33.07556768723964</v>
      </c>
      <c r="G26" s="35">
        <f aca="true" t="shared" si="1" ref="G26:G57">+E26*E26*$B$20</f>
        <v>58.344300000000004</v>
      </c>
      <c r="H26" s="35">
        <f aca="true" t="shared" si="2" ref="H26:H57">F26*$B$19</f>
        <v>165.3778384361982</v>
      </c>
      <c r="I26" s="17">
        <f aca="true" t="shared" si="3" ref="I26:I45">H26/(G26)</f>
        <v>2.834515769941506</v>
      </c>
    </row>
    <row r="27" spans="1:9" s="1" customFormat="1" ht="12.75">
      <c r="A27" s="12" t="s">
        <v>18</v>
      </c>
      <c r="B27" s="15" t="s">
        <v>126</v>
      </c>
      <c r="C27" s="12">
        <v>69.25</v>
      </c>
      <c r="D27" s="12">
        <v>247</v>
      </c>
      <c r="E27" s="35">
        <v>4.63</v>
      </c>
      <c r="F27" s="35">
        <f t="shared" si="0"/>
        <v>36.28821003318645</v>
      </c>
      <c r="G27" s="35">
        <f t="shared" si="1"/>
        <v>64.3107</v>
      </c>
      <c r="H27" s="35">
        <f t="shared" si="2"/>
        <v>181.44105016593227</v>
      </c>
      <c r="I27" s="17">
        <f t="shared" si="3"/>
        <v>2.8213197829588585</v>
      </c>
    </row>
    <row r="28" spans="1:13" s="1" customFormat="1" ht="12.75">
      <c r="A28" s="12" t="s">
        <v>19</v>
      </c>
      <c r="B28" s="15" t="s">
        <v>126</v>
      </c>
      <c r="C28" s="12">
        <v>68.25</v>
      </c>
      <c r="D28" s="12">
        <v>222</v>
      </c>
      <c r="E28" s="35">
        <v>4.46</v>
      </c>
      <c r="F28" s="35">
        <f t="shared" si="0"/>
        <v>33.57807631196642</v>
      </c>
      <c r="G28" s="35">
        <f t="shared" si="1"/>
        <v>59.674800000000005</v>
      </c>
      <c r="H28" s="35">
        <f t="shared" si="2"/>
        <v>167.8903815598321</v>
      </c>
      <c r="I28" s="17">
        <f t="shared" si="3"/>
        <v>2.8134217720014494</v>
      </c>
      <c r="L28" s="1" t="s">
        <v>144</v>
      </c>
      <c r="M28" s="1" t="s">
        <v>142</v>
      </c>
    </row>
    <row r="29" spans="1:13" s="4" customFormat="1" ht="12.75">
      <c r="A29" s="12" t="s">
        <v>20</v>
      </c>
      <c r="B29" s="15" t="s">
        <v>7</v>
      </c>
      <c r="C29" s="12">
        <v>71.5</v>
      </c>
      <c r="D29" s="12">
        <v>234</v>
      </c>
      <c r="E29" s="35">
        <v>4.46</v>
      </c>
      <c r="F29" s="35">
        <f t="shared" si="0"/>
        <v>32.248678495058655</v>
      </c>
      <c r="G29" s="35">
        <f t="shared" si="1"/>
        <v>59.674800000000005</v>
      </c>
      <c r="H29" s="35">
        <f t="shared" si="2"/>
        <v>161.24339247529326</v>
      </c>
      <c r="I29" s="17">
        <f t="shared" si="3"/>
        <v>2.702034903766636</v>
      </c>
      <c r="K29" s="30" t="s">
        <v>141</v>
      </c>
      <c r="L29" s="30" t="s">
        <v>145</v>
      </c>
      <c r="M29" s="30" t="s">
        <v>143</v>
      </c>
    </row>
    <row r="30" spans="1:15" s="4" customFormat="1" ht="12.75">
      <c r="A30" s="14" t="s">
        <v>21</v>
      </c>
      <c r="B30" s="34" t="s">
        <v>129</v>
      </c>
      <c r="C30" s="13">
        <v>73.5</v>
      </c>
      <c r="D30" s="13">
        <v>271</v>
      </c>
      <c r="E30" s="36">
        <v>4.69</v>
      </c>
      <c r="F30" s="37">
        <f t="shared" si="0"/>
        <v>35.342947164270775</v>
      </c>
      <c r="G30" s="37">
        <f t="shared" si="1"/>
        <v>65.98830000000001</v>
      </c>
      <c r="H30" s="37">
        <f t="shared" si="2"/>
        <v>176.71473582135388</v>
      </c>
      <c r="I30" s="18">
        <f t="shared" si="3"/>
        <v>2.6779707284678325</v>
      </c>
      <c r="K30" s="5" t="s">
        <v>5</v>
      </c>
      <c r="L30" s="5">
        <v>3</v>
      </c>
      <c r="M30" s="38">
        <v>2.497269932868809</v>
      </c>
      <c r="O30" s="38"/>
    </row>
    <row r="31" spans="1:15" ht="12.75">
      <c r="A31" s="16" t="s">
        <v>15</v>
      </c>
      <c r="B31" s="15" t="s">
        <v>127</v>
      </c>
      <c r="C31" s="12">
        <v>70</v>
      </c>
      <c r="D31" s="12">
        <v>218</v>
      </c>
      <c r="E31" s="35">
        <v>4.42</v>
      </c>
      <c r="F31" s="35">
        <f t="shared" si="0"/>
        <v>31.34502079777365</v>
      </c>
      <c r="G31" s="35">
        <f t="shared" si="1"/>
        <v>58.6092</v>
      </c>
      <c r="H31" s="35">
        <f t="shared" si="2"/>
        <v>156.72510398886826</v>
      </c>
      <c r="I31" s="17">
        <f t="shared" si="3"/>
        <v>2.6740700092966336</v>
      </c>
      <c r="K31" s="5" t="s">
        <v>126</v>
      </c>
      <c r="L31" s="5">
        <v>7</v>
      </c>
      <c r="M31" s="38">
        <v>2.4205828926154114</v>
      </c>
      <c r="O31" s="38"/>
    </row>
    <row r="32" spans="1:15" ht="12.75">
      <c r="A32" s="12" t="s">
        <v>22</v>
      </c>
      <c r="B32" s="15" t="s">
        <v>129</v>
      </c>
      <c r="C32" s="12">
        <v>73</v>
      </c>
      <c r="D32" s="12">
        <v>281</v>
      </c>
      <c r="E32" s="35">
        <v>4.86</v>
      </c>
      <c r="F32" s="35">
        <f t="shared" si="0"/>
        <v>37.15084946007266</v>
      </c>
      <c r="G32" s="35">
        <f t="shared" si="1"/>
        <v>70.8588</v>
      </c>
      <c r="H32" s="35">
        <f t="shared" si="2"/>
        <v>185.75424730036332</v>
      </c>
      <c r="I32" s="17">
        <f t="shared" si="3"/>
        <v>2.6214704073504396</v>
      </c>
      <c r="K32" s="5" t="s">
        <v>129</v>
      </c>
      <c r="L32" s="5">
        <v>7</v>
      </c>
      <c r="M32" s="38">
        <v>2.415078629430288</v>
      </c>
      <c r="O32" s="38"/>
    </row>
    <row r="33" spans="1:15" ht="12.75">
      <c r="A33" s="16" t="s">
        <v>16</v>
      </c>
      <c r="B33" s="15" t="s">
        <v>9</v>
      </c>
      <c r="C33" s="12">
        <v>73</v>
      </c>
      <c r="D33" s="12">
        <v>212</v>
      </c>
      <c r="E33" s="35">
        <v>4.25</v>
      </c>
      <c r="F33" s="35">
        <f t="shared" si="0"/>
        <v>28.028398880908913</v>
      </c>
      <c r="G33" s="35">
        <f t="shared" si="1"/>
        <v>54.1875</v>
      </c>
      <c r="H33" s="35">
        <f t="shared" si="2"/>
        <v>140.14199440454456</v>
      </c>
      <c r="I33" s="17">
        <f t="shared" si="3"/>
        <v>2.586242111271872</v>
      </c>
      <c r="K33" s="5" t="s">
        <v>6</v>
      </c>
      <c r="L33" s="5">
        <v>7</v>
      </c>
      <c r="M33" s="38">
        <v>2.388203561873534</v>
      </c>
      <c r="O33" s="38"/>
    </row>
    <row r="34" spans="1:15" ht="12.75">
      <c r="A34" s="12" t="s">
        <v>23</v>
      </c>
      <c r="B34" s="15" t="s">
        <v>5</v>
      </c>
      <c r="C34" s="12">
        <v>71</v>
      </c>
      <c r="D34" s="12">
        <v>203</v>
      </c>
      <c r="E34" s="35">
        <v>4.28</v>
      </c>
      <c r="F34" s="35">
        <f t="shared" si="0"/>
        <v>28.371839164307225</v>
      </c>
      <c r="G34" s="35">
        <f t="shared" si="1"/>
        <v>54.955200000000005</v>
      </c>
      <c r="H34" s="35">
        <f t="shared" si="2"/>
        <v>141.85919582153613</v>
      </c>
      <c r="I34" s="17">
        <f t="shared" si="3"/>
        <v>2.581360741504646</v>
      </c>
      <c r="K34" s="5" t="s">
        <v>128</v>
      </c>
      <c r="L34" s="5">
        <v>4</v>
      </c>
      <c r="M34" s="38">
        <v>2.323520623961811</v>
      </c>
      <c r="O34" s="38"/>
    </row>
    <row r="35" spans="1:15" s="4" customFormat="1" ht="12.75">
      <c r="A35" s="14" t="s">
        <v>24</v>
      </c>
      <c r="B35" s="34" t="s">
        <v>128</v>
      </c>
      <c r="C35" s="14">
        <v>68.5</v>
      </c>
      <c r="D35" s="14">
        <v>187</v>
      </c>
      <c r="E35" s="37">
        <v>4.26</v>
      </c>
      <c r="F35" s="37">
        <f t="shared" si="0"/>
        <v>28.078157919974423</v>
      </c>
      <c r="G35" s="37">
        <f t="shared" si="1"/>
        <v>54.44279999999999</v>
      </c>
      <c r="H35" s="37">
        <f t="shared" si="2"/>
        <v>140.3907895998721</v>
      </c>
      <c r="I35" s="18">
        <f t="shared" si="3"/>
        <v>2.5786842263783663</v>
      </c>
      <c r="K35" s="5" t="s">
        <v>7</v>
      </c>
      <c r="L35" s="5">
        <v>13</v>
      </c>
      <c r="M35" s="38">
        <v>2.303356005901352</v>
      </c>
      <c r="O35" s="38"/>
    </row>
    <row r="36" spans="1:15" ht="12.75">
      <c r="A36" s="12" t="s">
        <v>25</v>
      </c>
      <c r="B36" s="15" t="s">
        <v>5</v>
      </c>
      <c r="C36" s="12">
        <v>71.5</v>
      </c>
      <c r="D36" s="12">
        <v>204</v>
      </c>
      <c r="E36" s="35">
        <v>4.28</v>
      </c>
      <c r="F36" s="35">
        <f t="shared" si="0"/>
        <v>28.114232534153697</v>
      </c>
      <c r="G36" s="35">
        <f t="shared" si="1"/>
        <v>54.955200000000005</v>
      </c>
      <c r="H36" s="35">
        <f t="shared" si="2"/>
        <v>140.57116267076847</v>
      </c>
      <c r="I36" s="17">
        <f t="shared" si="3"/>
        <v>2.5579228657300574</v>
      </c>
      <c r="K36" s="5" t="s">
        <v>4</v>
      </c>
      <c r="L36" s="5">
        <v>16</v>
      </c>
      <c r="M36" s="38">
        <v>2.2456522421974086</v>
      </c>
      <c r="O36" s="38"/>
    </row>
    <row r="37" spans="1:15" ht="12.75">
      <c r="A37" s="12" t="s">
        <v>37</v>
      </c>
      <c r="B37" s="15" t="s">
        <v>126</v>
      </c>
      <c r="C37" s="12">
        <v>72.75</v>
      </c>
      <c r="D37" s="12">
        <v>261</v>
      </c>
      <c r="E37" s="35">
        <v>4.78</v>
      </c>
      <c r="F37" s="35">
        <f t="shared" si="0"/>
        <v>34.74422755775418</v>
      </c>
      <c r="G37" s="35">
        <f t="shared" si="1"/>
        <v>68.54520000000001</v>
      </c>
      <c r="H37" s="35">
        <f t="shared" si="2"/>
        <v>173.7211377887709</v>
      </c>
      <c r="I37" s="17">
        <f t="shared" si="3"/>
        <v>2.534402668440254</v>
      </c>
      <c r="K37" s="5" t="s">
        <v>8</v>
      </c>
      <c r="L37" s="5">
        <v>5</v>
      </c>
      <c r="M37" s="38">
        <v>2.196858895301804</v>
      </c>
      <c r="O37" s="38"/>
    </row>
    <row r="38" spans="1:15" ht="12.75">
      <c r="A38" s="12" t="s">
        <v>26</v>
      </c>
      <c r="B38" s="15" t="s">
        <v>6</v>
      </c>
      <c r="C38" s="12">
        <v>75.5</v>
      </c>
      <c r="D38" s="12">
        <v>254</v>
      </c>
      <c r="E38" s="35">
        <v>4.55</v>
      </c>
      <c r="F38" s="35">
        <f t="shared" si="0"/>
        <v>31.394094565230382</v>
      </c>
      <c r="G38" s="35">
        <f t="shared" si="1"/>
        <v>62.10749999999999</v>
      </c>
      <c r="H38" s="35">
        <f t="shared" si="2"/>
        <v>156.9704728261519</v>
      </c>
      <c r="I38" s="17">
        <f t="shared" si="3"/>
        <v>2.527399634925765</v>
      </c>
      <c r="K38" s="5" t="s">
        <v>12</v>
      </c>
      <c r="L38" s="5">
        <v>10</v>
      </c>
      <c r="M38" s="38">
        <v>2.171306275451436</v>
      </c>
      <c r="O38" s="38"/>
    </row>
    <row r="39" spans="1:15" ht="12.75">
      <c r="A39" s="12" t="s">
        <v>32</v>
      </c>
      <c r="B39" s="15" t="s">
        <v>126</v>
      </c>
      <c r="C39" s="12">
        <v>70.5</v>
      </c>
      <c r="D39" s="12">
        <v>265</v>
      </c>
      <c r="E39" s="35">
        <v>5</v>
      </c>
      <c r="F39" s="35">
        <f t="shared" si="0"/>
        <v>37.56434224545133</v>
      </c>
      <c r="G39" s="35">
        <f t="shared" si="1"/>
        <v>75</v>
      </c>
      <c r="H39" s="35">
        <f t="shared" si="2"/>
        <v>187.82171122725663</v>
      </c>
      <c r="I39" s="17">
        <f t="shared" si="3"/>
        <v>2.5042894830300884</v>
      </c>
      <c r="K39" s="5" t="s">
        <v>127</v>
      </c>
      <c r="L39" s="5">
        <v>8</v>
      </c>
      <c r="M39" s="38">
        <v>2.1496813297122612</v>
      </c>
      <c r="O39" s="38"/>
    </row>
    <row r="40" spans="1:15" ht="12.75">
      <c r="A40" s="16" t="s">
        <v>14</v>
      </c>
      <c r="B40" s="15" t="s">
        <v>6</v>
      </c>
      <c r="C40" s="12">
        <v>72</v>
      </c>
      <c r="D40" s="12">
        <v>212</v>
      </c>
      <c r="E40" s="35">
        <v>4.38</v>
      </c>
      <c r="F40" s="35">
        <f t="shared" si="0"/>
        <v>28.81237222923681</v>
      </c>
      <c r="G40" s="35">
        <f t="shared" si="1"/>
        <v>57.553200000000004</v>
      </c>
      <c r="H40" s="35">
        <f t="shared" si="2"/>
        <v>144.06186114618404</v>
      </c>
      <c r="I40" s="17">
        <f t="shared" si="3"/>
        <v>2.503107753281903</v>
      </c>
      <c r="K40" s="5" t="s">
        <v>9</v>
      </c>
      <c r="L40" s="5">
        <v>2</v>
      </c>
      <c r="M40" s="38">
        <v>2.1017006081205363</v>
      </c>
      <c r="O40" s="38"/>
    </row>
    <row r="41" spans="1:15" ht="12.75">
      <c r="A41" s="12" t="s">
        <v>38</v>
      </c>
      <c r="B41" s="15" t="s">
        <v>129</v>
      </c>
      <c r="C41" s="12">
        <v>73.5</v>
      </c>
      <c r="D41" s="12">
        <v>311</v>
      </c>
      <c r="E41" s="35">
        <v>5.2</v>
      </c>
      <c r="F41" s="35">
        <f t="shared" si="0"/>
        <v>40.55961833242882</v>
      </c>
      <c r="G41" s="35">
        <f t="shared" si="1"/>
        <v>81.12</v>
      </c>
      <c r="H41" s="35">
        <f t="shared" si="2"/>
        <v>202.7980916621441</v>
      </c>
      <c r="I41" s="17">
        <f t="shared" si="3"/>
        <v>2.49997647512505</v>
      </c>
      <c r="K41" s="5" t="s">
        <v>11</v>
      </c>
      <c r="L41" s="5">
        <v>3</v>
      </c>
      <c r="M41" s="38">
        <v>1.9924101192146486</v>
      </c>
      <c r="O41" s="38"/>
    </row>
    <row r="42" spans="1:15" ht="12.75">
      <c r="A42" s="12" t="s">
        <v>39</v>
      </c>
      <c r="B42" s="15" t="s">
        <v>129</v>
      </c>
      <c r="C42" s="12">
        <v>71.5</v>
      </c>
      <c r="D42" s="12">
        <v>258</v>
      </c>
      <c r="E42" s="35">
        <v>4.87</v>
      </c>
      <c r="F42" s="35">
        <f t="shared" si="0"/>
        <v>35.55623526378262</v>
      </c>
      <c r="G42" s="35">
        <f t="shared" si="1"/>
        <v>71.1507</v>
      </c>
      <c r="H42" s="35">
        <f t="shared" si="2"/>
        <v>177.78117631891308</v>
      </c>
      <c r="I42" s="17">
        <f t="shared" si="3"/>
        <v>2.4986567429261144</v>
      </c>
      <c r="K42" s="5" t="s">
        <v>10</v>
      </c>
      <c r="L42" s="5">
        <v>5</v>
      </c>
      <c r="M42" s="38">
        <v>1.8525350320939342</v>
      </c>
      <c r="O42" s="38"/>
    </row>
    <row r="43" spans="1:14" s="4" customFormat="1" ht="12.75">
      <c r="A43" s="14" t="s">
        <v>40</v>
      </c>
      <c r="B43" s="34" t="s">
        <v>129</v>
      </c>
      <c r="C43" s="14">
        <v>77</v>
      </c>
      <c r="D43" s="14">
        <v>292</v>
      </c>
      <c r="E43" s="37">
        <v>4.82</v>
      </c>
      <c r="F43" s="37">
        <f t="shared" si="0"/>
        <v>34.698408040601656</v>
      </c>
      <c r="G43" s="37">
        <f t="shared" si="1"/>
        <v>69.69720000000001</v>
      </c>
      <c r="H43" s="37">
        <f t="shared" si="2"/>
        <v>173.4920402030083</v>
      </c>
      <c r="I43" s="18">
        <f t="shared" si="3"/>
        <v>2.4892253950375087</v>
      </c>
      <c r="N43" s="7"/>
    </row>
    <row r="44" spans="1:14" s="4" customFormat="1" ht="12.75">
      <c r="A44" s="12" t="s">
        <v>33</v>
      </c>
      <c r="B44" s="15" t="s">
        <v>126</v>
      </c>
      <c r="C44" s="12">
        <v>71.25</v>
      </c>
      <c r="D44" s="12">
        <v>226</v>
      </c>
      <c r="E44" s="35">
        <v>4.59</v>
      </c>
      <c r="F44" s="35">
        <f t="shared" si="0"/>
        <v>31.3651125683427</v>
      </c>
      <c r="G44" s="35">
        <f t="shared" si="1"/>
        <v>63.20429999999999</v>
      </c>
      <c r="H44" s="35">
        <f t="shared" si="2"/>
        <v>156.8255628417135</v>
      </c>
      <c r="I44" s="17">
        <f t="shared" si="3"/>
        <v>2.4812483144614137</v>
      </c>
      <c r="N44" s="1"/>
    </row>
    <row r="45" spans="1:14" ht="12.75">
      <c r="A45" s="12" t="s">
        <v>63</v>
      </c>
      <c r="B45" s="15" t="s">
        <v>4</v>
      </c>
      <c r="C45" s="12">
        <v>75</v>
      </c>
      <c r="D45" s="12">
        <v>313</v>
      </c>
      <c r="E45" s="35">
        <v>5.16</v>
      </c>
      <c r="F45" s="35">
        <f t="shared" si="0"/>
        <v>39.20396199595959</v>
      </c>
      <c r="G45" s="35">
        <f t="shared" si="1"/>
        <v>79.8768</v>
      </c>
      <c r="H45" s="35">
        <f t="shared" si="2"/>
        <v>196.01980997979794</v>
      </c>
      <c r="I45" s="17">
        <f t="shared" si="3"/>
        <v>2.454026826059606</v>
      </c>
      <c r="N45" s="1"/>
    </row>
    <row r="46" spans="1:14" s="4" customFormat="1" ht="12.75">
      <c r="A46" s="14" t="s">
        <v>64</v>
      </c>
      <c r="B46" s="34" t="s">
        <v>4</v>
      </c>
      <c r="C46" s="14">
        <v>76</v>
      </c>
      <c r="D46" s="14">
        <v>292</v>
      </c>
      <c r="E46" s="37">
        <v>4.94</v>
      </c>
      <c r="F46" s="37">
        <f aca="true" t="shared" si="4" ref="F46:F89">(D46/2.2)/((C46/39.37)*(C46/39.37))</f>
        <v>35.61753138378242</v>
      </c>
      <c r="G46" s="37">
        <f t="shared" si="1"/>
        <v>73.2108</v>
      </c>
      <c r="H46" s="37">
        <f t="shared" si="2"/>
        <v>178.0876569189121</v>
      </c>
      <c r="I46" s="18">
        <f aca="true" t="shared" si="5" ref="I46:I89">H46/(G46)</f>
        <v>2.4325325897123387</v>
      </c>
      <c r="N46" s="7"/>
    </row>
    <row r="47" spans="1:14" ht="12.75">
      <c r="A47" s="12" t="s">
        <v>65</v>
      </c>
      <c r="B47" s="15" t="s">
        <v>4</v>
      </c>
      <c r="C47" s="12">
        <v>75.5</v>
      </c>
      <c r="D47" s="12">
        <v>291</v>
      </c>
      <c r="E47" s="35">
        <v>4.97</v>
      </c>
      <c r="F47" s="35">
        <f aca="true" t="shared" si="6" ref="F47:F57">(D47/2.2)/((C47/39.37)*(C47/39.37))</f>
        <v>35.96725007276394</v>
      </c>
      <c r="G47" s="35">
        <f t="shared" si="1"/>
        <v>74.1027</v>
      </c>
      <c r="H47" s="35">
        <f t="shared" si="2"/>
        <v>179.8362503638197</v>
      </c>
      <c r="I47" s="17">
        <f aca="true" t="shared" si="7" ref="I47:I57">H47/(G47)</f>
        <v>2.4268515231404484</v>
      </c>
      <c r="N47" s="1"/>
    </row>
    <row r="48" spans="1:14" ht="12.75">
      <c r="A48" s="12" t="s">
        <v>43</v>
      </c>
      <c r="B48" s="15" t="s">
        <v>128</v>
      </c>
      <c r="C48" s="12">
        <v>68.75</v>
      </c>
      <c r="D48" s="12">
        <v>192</v>
      </c>
      <c r="E48" s="35">
        <v>4.44</v>
      </c>
      <c r="F48" s="35">
        <f t="shared" si="6"/>
        <v>28.619627208414723</v>
      </c>
      <c r="G48" s="35">
        <f t="shared" si="1"/>
        <v>59.14080000000001</v>
      </c>
      <c r="H48" s="35">
        <f t="shared" si="2"/>
        <v>143.0981360420736</v>
      </c>
      <c r="I48" s="17">
        <f t="shared" si="7"/>
        <v>2.419617861815761</v>
      </c>
      <c r="N48" s="1"/>
    </row>
    <row r="49" spans="1:14" ht="12.75">
      <c r="A49" s="12" t="s">
        <v>54</v>
      </c>
      <c r="B49" s="15" t="s">
        <v>7</v>
      </c>
      <c r="C49" s="12">
        <v>72.75</v>
      </c>
      <c r="D49" s="12">
        <v>214</v>
      </c>
      <c r="E49" s="35">
        <v>4.43</v>
      </c>
      <c r="F49" s="35">
        <f t="shared" si="6"/>
        <v>28.48760420444212</v>
      </c>
      <c r="G49" s="35">
        <f t="shared" si="1"/>
        <v>58.87469999999999</v>
      </c>
      <c r="H49" s="35">
        <f t="shared" si="2"/>
        <v>142.4380210222106</v>
      </c>
      <c r="I49" s="17">
        <f t="shared" si="7"/>
        <v>2.4193417719701436</v>
      </c>
      <c r="N49" s="1"/>
    </row>
    <row r="50" spans="1:14" ht="12.75">
      <c r="A50" s="12" t="s">
        <v>57</v>
      </c>
      <c r="B50" s="15" t="s">
        <v>7</v>
      </c>
      <c r="C50" s="12">
        <v>72.75</v>
      </c>
      <c r="D50" s="12">
        <v>223</v>
      </c>
      <c r="E50" s="35">
        <v>4.54</v>
      </c>
      <c r="F50" s="35">
        <f t="shared" si="6"/>
        <v>29.685681016778474</v>
      </c>
      <c r="G50" s="35">
        <f t="shared" si="1"/>
        <v>61.8348</v>
      </c>
      <c r="H50" s="35">
        <f t="shared" si="2"/>
        <v>148.42840508389236</v>
      </c>
      <c r="I50" s="17">
        <f t="shared" si="7"/>
        <v>2.4004024446410814</v>
      </c>
      <c r="N50" s="1"/>
    </row>
    <row r="51" spans="1:14" ht="12.75">
      <c r="A51" s="12" t="s">
        <v>44</v>
      </c>
      <c r="B51" s="15" t="s">
        <v>127</v>
      </c>
      <c r="C51" s="12">
        <v>74</v>
      </c>
      <c r="D51" s="12">
        <v>219</v>
      </c>
      <c r="E51" s="35">
        <v>4.43</v>
      </c>
      <c r="F51" s="35">
        <f t="shared" si="6"/>
        <v>28.17661540440932</v>
      </c>
      <c r="G51" s="35">
        <f t="shared" si="1"/>
        <v>58.87469999999999</v>
      </c>
      <c r="H51" s="35">
        <f t="shared" si="2"/>
        <v>140.8830770220466</v>
      </c>
      <c r="I51" s="17">
        <f t="shared" si="7"/>
        <v>2.392930698959767</v>
      </c>
      <c r="N51" s="1"/>
    </row>
    <row r="52" spans="1:14" ht="12.75">
      <c r="A52" s="12" t="s">
        <v>55</v>
      </c>
      <c r="B52" s="15" t="s">
        <v>7</v>
      </c>
      <c r="C52" s="12">
        <v>72</v>
      </c>
      <c r="D52" s="12">
        <v>211</v>
      </c>
      <c r="E52" s="35">
        <v>4.47</v>
      </c>
      <c r="F52" s="35">
        <f t="shared" si="6"/>
        <v>28.676464813061166</v>
      </c>
      <c r="G52" s="35">
        <f t="shared" si="1"/>
        <v>59.942699999999995</v>
      </c>
      <c r="H52" s="35">
        <f t="shared" si="2"/>
        <v>143.38232406530582</v>
      </c>
      <c r="I52" s="17">
        <f t="shared" si="7"/>
        <v>2.391989751300923</v>
      </c>
      <c r="N52" s="1"/>
    </row>
    <row r="53" spans="1:14" ht="12.75">
      <c r="A53" s="12" t="s">
        <v>130</v>
      </c>
      <c r="B53" s="15" t="s">
        <v>7</v>
      </c>
      <c r="C53" s="12">
        <v>72.5</v>
      </c>
      <c r="D53" s="12">
        <v>209</v>
      </c>
      <c r="E53" s="35">
        <v>4.42</v>
      </c>
      <c r="F53" s="35">
        <f t="shared" si="6"/>
        <v>28.014212699167647</v>
      </c>
      <c r="G53" s="35">
        <f t="shared" si="1"/>
        <v>58.6092</v>
      </c>
      <c r="H53" s="35">
        <f t="shared" si="2"/>
        <v>140.07106349583825</v>
      </c>
      <c r="I53" s="17">
        <f t="shared" si="7"/>
        <v>2.3899159772840823</v>
      </c>
      <c r="N53" s="1"/>
    </row>
    <row r="54" spans="1:14" ht="12.75">
      <c r="A54" s="12" t="s">
        <v>58</v>
      </c>
      <c r="B54" s="15" t="s">
        <v>7</v>
      </c>
      <c r="C54" s="12">
        <v>70</v>
      </c>
      <c r="D54" s="12">
        <v>219</v>
      </c>
      <c r="E54" s="35">
        <v>4.69</v>
      </c>
      <c r="F54" s="35">
        <f t="shared" si="6"/>
        <v>31.488805296846007</v>
      </c>
      <c r="G54" s="35">
        <f t="shared" si="1"/>
        <v>65.98830000000001</v>
      </c>
      <c r="H54" s="35">
        <f t="shared" si="2"/>
        <v>157.44402648423002</v>
      </c>
      <c r="I54" s="17">
        <f t="shared" si="7"/>
        <v>2.3859385146189553</v>
      </c>
      <c r="N54" s="1"/>
    </row>
    <row r="55" spans="1:14" ht="12.75">
      <c r="A55" s="12" t="s">
        <v>2</v>
      </c>
      <c r="B55" s="15" t="s">
        <v>12</v>
      </c>
      <c r="C55" s="12">
        <v>70</v>
      </c>
      <c r="D55" s="12">
        <v>190</v>
      </c>
      <c r="E55" s="35">
        <v>4.37</v>
      </c>
      <c r="F55" s="35">
        <f t="shared" si="6"/>
        <v>27.319054823747678</v>
      </c>
      <c r="G55" s="35">
        <f t="shared" si="1"/>
        <v>57.2907</v>
      </c>
      <c r="H55" s="35">
        <f t="shared" si="2"/>
        <v>136.5952741187384</v>
      </c>
      <c r="I55" s="17">
        <f t="shared" si="7"/>
        <v>2.3842486497588333</v>
      </c>
      <c r="N55" s="1"/>
    </row>
    <row r="56" spans="1:14" ht="12.75">
      <c r="A56" s="12" t="s">
        <v>27</v>
      </c>
      <c r="B56" s="15" t="s">
        <v>6</v>
      </c>
      <c r="C56" s="12">
        <v>73.5</v>
      </c>
      <c r="D56" s="12">
        <v>226</v>
      </c>
      <c r="E56" s="35">
        <v>4.54</v>
      </c>
      <c r="F56" s="35">
        <f t="shared" si="6"/>
        <v>29.47419210009297</v>
      </c>
      <c r="G56" s="35">
        <f t="shared" si="1"/>
        <v>61.8348</v>
      </c>
      <c r="H56" s="35">
        <f t="shared" si="2"/>
        <v>147.37096050046486</v>
      </c>
      <c r="I56" s="17">
        <f t="shared" si="7"/>
        <v>2.3833013206230933</v>
      </c>
      <c r="N56" s="1"/>
    </row>
    <row r="57" spans="1:14" ht="12.75">
      <c r="A57" s="12" t="s">
        <v>66</v>
      </c>
      <c r="B57" s="15" t="s">
        <v>4</v>
      </c>
      <c r="C57" s="12">
        <v>73</v>
      </c>
      <c r="D57" s="12">
        <v>298</v>
      </c>
      <c r="E57" s="35">
        <v>5.25</v>
      </c>
      <c r="F57" s="35">
        <f t="shared" si="6"/>
        <v>39.39840974769272</v>
      </c>
      <c r="G57" s="35">
        <f t="shared" si="1"/>
        <v>82.6875</v>
      </c>
      <c r="H57" s="35">
        <f t="shared" si="2"/>
        <v>196.99204873846358</v>
      </c>
      <c r="I57" s="17">
        <f t="shared" si="7"/>
        <v>2.3823679363684183</v>
      </c>
      <c r="N57" s="1"/>
    </row>
    <row r="58" spans="1:14" s="4" customFormat="1" ht="12.75">
      <c r="A58" s="12" t="s">
        <v>28</v>
      </c>
      <c r="B58" s="15" t="s">
        <v>6</v>
      </c>
      <c r="C58" s="12">
        <v>72</v>
      </c>
      <c r="D58" s="12">
        <v>244</v>
      </c>
      <c r="E58" s="35">
        <v>4.82</v>
      </c>
      <c r="F58" s="35">
        <f t="shared" si="4"/>
        <v>33.16140954685746</v>
      </c>
      <c r="G58" s="35">
        <f aca="true" t="shared" si="8" ref="G58:G89">+E58*E58*$B$20</f>
        <v>69.69720000000001</v>
      </c>
      <c r="H58" s="35">
        <f aca="true" t="shared" si="9" ref="H58:H89">F58*$B$19</f>
        <v>165.80704773428732</v>
      </c>
      <c r="I58" s="17">
        <f t="shared" si="5"/>
        <v>2.378962823962617</v>
      </c>
      <c r="N58" s="1"/>
    </row>
    <row r="59" spans="1:14" s="4" customFormat="1" ht="12.75">
      <c r="A59" s="14" t="s">
        <v>67</v>
      </c>
      <c r="B59" s="34" t="s">
        <v>4</v>
      </c>
      <c r="C59" s="14">
        <v>76.5</v>
      </c>
      <c r="D59" s="14">
        <v>314</v>
      </c>
      <c r="E59" s="37">
        <v>5.16</v>
      </c>
      <c r="F59" s="37">
        <f t="shared" si="4"/>
        <v>37.80201294762309</v>
      </c>
      <c r="G59" s="37">
        <f t="shared" si="8"/>
        <v>79.8768</v>
      </c>
      <c r="H59" s="37">
        <f t="shared" si="9"/>
        <v>189.01006473811546</v>
      </c>
      <c r="I59" s="18">
        <f t="shared" si="5"/>
        <v>2.366269864818263</v>
      </c>
      <c r="N59" s="7"/>
    </row>
    <row r="60" spans="1:14" ht="12.75">
      <c r="A60" s="12" t="s">
        <v>29</v>
      </c>
      <c r="B60" s="15" t="s">
        <v>6</v>
      </c>
      <c r="C60" s="12">
        <v>75.5</v>
      </c>
      <c r="D60" s="12">
        <v>251</v>
      </c>
      <c r="E60" s="35">
        <v>4.68</v>
      </c>
      <c r="F60" s="35">
        <f t="shared" si="4"/>
        <v>31.023298172727664</v>
      </c>
      <c r="G60" s="35">
        <f t="shared" si="8"/>
        <v>65.70719999999999</v>
      </c>
      <c r="H60" s="35">
        <f t="shared" si="9"/>
        <v>155.11649086363832</v>
      </c>
      <c r="I60" s="17">
        <f t="shared" si="5"/>
        <v>2.3607228867405454</v>
      </c>
      <c r="N60" s="1"/>
    </row>
    <row r="61" spans="1:14" ht="12.75">
      <c r="A61" s="12" t="s">
        <v>131</v>
      </c>
      <c r="B61" s="15" t="s">
        <v>7</v>
      </c>
      <c r="C61" s="12">
        <v>69</v>
      </c>
      <c r="D61" s="12">
        <v>209</v>
      </c>
      <c r="E61" s="35">
        <v>4.68</v>
      </c>
      <c r="F61" s="35">
        <f t="shared" si="4"/>
        <v>30.928314534761594</v>
      </c>
      <c r="G61" s="35">
        <f t="shared" si="8"/>
        <v>65.70719999999999</v>
      </c>
      <c r="H61" s="35">
        <f t="shared" si="9"/>
        <v>154.64157267380796</v>
      </c>
      <c r="I61" s="17">
        <f t="shared" si="5"/>
        <v>2.353495091463462</v>
      </c>
      <c r="N61" s="1"/>
    </row>
    <row r="62" spans="1:14" ht="12.75">
      <c r="A62" s="12" t="s">
        <v>34</v>
      </c>
      <c r="B62" s="15" t="s">
        <v>5</v>
      </c>
      <c r="C62" s="12">
        <v>73</v>
      </c>
      <c r="D62" s="12">
        <v>222</v>
      </c>
      <c r="E62" s="35">
        <v>4.56</v>
      </c>
      <c r="F62" s="35">
        <f t="shared" si="4"/>
        <v>29.35049316774424</v>
      </c>
      <c r="G62" s="35">
        <f t="shared" si="8"/>
        <v>62.380799999999994</v>
      </c>
      <c r="H62" s="35">
        <f t="shared" si="9"/>
        <v>146.7524658387212</v>
      </c>
      <c r="I62" s="17">
        <f t="shared" si="5"/>
        <v>2.352526191371724</v>
      </c>
      <c r="N62" s="1"/>
    </row>
    <row r="63" spans="1:14" ht="12.75">
      <c r="A63" s="12" t="s">
        <v>59</v>
      </c>
      <c r="B63" s="15" t="s">
        <v>7</v>
      </c>
      <c r="C63" s="12">
        <v>71</v>
      </c>
      <c r="D63" s="12">
        <v>232</v>
      </c>
      <c r="E63" s="35">
        <v>4.8</v>
      </c>
      <c r="F63" s="35">
        <f t="shared" si="4"/>
        <v>32.42495904492254</v>
      </c>
      <c r="G63" s="35">
        <f t="shared" si="8"/>
        <v>69.12</v>
      </c>
      <c r="H63" s="35">
        <f t="shared" si="9"/>
        <v>162.12479522461268</v>
      </c>
      <c r="I63" s="17">
        <f t="shared" si="5"/>
        <v>2.3455554864671972</v>
      </c>
      <c r="N63" s="1"/>
    </row>
    <row r="64" spans="1:14" s="4" customFormat="1" ht="12.75">
      <c r="A64" s="14" t="s">
        <v>86</v>
      </c>
      <c r="B64" s="34" t="s">
        <v>8</v>
      </c>
      <c r="C64" s="14">
        <v>74.5</v>
      </c>
      <c r="D64" s="14">
        <v>232.5</v>
      </c>
      <c r="E64" s="37">
        <v>4.59</v>
      </c>
      <c r="F64" s="37">
        <f t="shared" si="4"/>
        <v>29.513353554917664</v>
      </c>
      <c r="G64" s="37">
        <f t="shared" si="8"/>
        <v>63.20429999999999</v>
      </c>
      <c r="H64" s="37">
        <f t="shared" si="9"/>
        <v>147.56676777458833</v>
      </c>
      <c r="I64" s="18">
        <f t="shared" si="5"/>
        <v>2.334758359393085</v>
      </c>
      <c r="N64" s="7"/>
    </row>
    <row r="65" spans="1:14" ht="12.75">
      <c r="A65" s="12" t="s">
        <v>45</v>
      </c>
      <c r="B65" s="15" t="s">
        <v>127</v>
      </c>
      <c r="C65" s="12">
        <v>70.75</v>
      </c>
      <c r="D65" s="12">
        <v>205</v>
      </c>
      <c r="E65" s="35">
        <v>4.54</v>
      </c>
      <c r="F65" s="35">
        <f t="shared" si="4"/>
        <v>28.85420555995091</v>
      </c>
      <c r="G65" s="35">
        <f t="shared" si="8"/>
        <v>61.8348</v>
      </c>
      <c r="H65" s="35">
        <f t="shared" si="9"/>
        <v>144.27102779975453</v>
      </c>
      <c r="I65" s="17">
        <f t="shared" si="5"/>
        <v>2.3331688272583486</v>
      </c>
      <c r="N65" s="1"/>
    </row>
    <row r="66" spans="1:14" s="4" customFormat="1" ht="12.75">
      <c r="A66" s="12" t="s">
        <v>1</v>
      </c>
      <c r="B66" s="15" t="s">
        <v>12</v>
      </c>
      <c r="C66" s="12">
        <v>74</v>
      </c>
      <c r="D66" s="12">
        <v>206</v>
      </c>
      <c r="E66" s="35">
        <v>4.36</v>
      </c>
      <c r="F66" s="35">
        <f t="shared" si="4"/>
        <v>26.50403092834849</v>
      </c>
      <c r="G66" s="35">
        <f t="shared" si="8"/>
        <v>57.028800000000004</v>
      </c>
      <c r="H66" s="35">
        <f t="shared" si="9"/>
        <v>132.52015464174247</v>
      </c>
      <c r="I66" s="17">
        <f t="shared" si="5"/>
        <v>2.323740893053027</v>
      </c>
      <c r="N66" s="1"/>
    </row>
    <row r="67" spans="1:14" s="4" customFormat="1" ht="12.75">
      <c r="A67" s="14" t="s">
        <v>79</v>
      </c>
      <c r="B67" s="34" t="s">
        <v>12</v>
      </c>
      <c r="C67" s="14">
        <v>73</v>
      </c>
      <c r="D67" s="14">
        <v>194</v>
      </c>
      <c r="E67" s="37">
        <v>4.29</v>
      </c>
      <c r="F67" s="37">
        <f t="shared" si="4"/>
        <v>25.648629164605325</v>
      </c>
      <c r="G67" s="37">
        <f t="shared" si="8"/>
        <v>55.2123</v>
      </c>
      <c r="H67" s="37">
        <f t="shared" si="9"/>
        <v>128.24314582302662</v>
      </c>
      <c r="I67" s="18">
        <f t="shared" si="5"/>
        <v>2.3227278309910404</v>
      </c>
      <c r="N67" s="7"/>
    </row>
    <row r="68" spans="1:14" ht="12.75">
      <c r="A68" s="12" t="s">
        <v>80</v>
      </c>
      <c r="B68" s="15" t="s">
        <v>12</v>
      </c>
      <c r="C68" s="12">
        <v>72.25</v>
      </c>
      <c r="D68" s="12">
        <v>190</v>
      </c>
      <c r="E68" s="35">
        <v>4.32</v>
      </c>
      <c r="F68" s="35">
        <f t="shared" si="4"/>
        <v>25.644016453129368</v>
      </c>
      <c r="G68" s="35">
        <f t="shared" si="8"/>
        <v>55.9872</v>
      </c>
      <c r="H68" s="35">
        <f t="shared" si="9"/>
        <v>128.22008226564685</v>
      </c>
      <c r="I68" s="17">
        <f t="shared" si="5"/>
        <v>2.2901677930964013</v>
      </c>
      <c r="N68" s="1"/>
    </row>
    <row r="69" spans="1:14" s="4" customFormat="1" ht="12.75">
      <c r="A69" s="12" t="s">
        <v>68</v>
      </c>
      <c r="B69" s="15" t="s">
        <v>4</v>
      </c>
      <c r="C69" s="12">
        <v>72.25</v>
      </c>
      <c r="D69" s="12">
        <v>279</v>
      </c>
      <c r="E69" s="35">
        <v>5.25</v>
      </c>
      <c r="F69" s="35">
        <f t="shared" si="4"/>
        <v>37.656213633805756</v>
      </c>
      <c r="G69" s="35">
        <f t="shared" si="8"/>
        <v>82.6875</v>
      </c>
      <c r="H69" s="35">
        <f t="shared" si="9"/>
        <v>188.28106816902877</v>
      </c>
      <c r="I69" s="17">
        <f t="shared" si="5"/>
        <v>2.2770197208650496</v>
      </c>
      <c r="N69" s="1"/>
    </row>
    <row r="70" spans="1:14" s="4" customFormat="1" ht="12.75">
      <c r="A70" s="14" t="s">
        <v>93</v>
      </c>
      <c r="B70" s="34" t="s">
        <v>7</v>
      </c>
      <c r="C70" s="14">
        <v>74</v>
      </c>
      <c r="D70" s="14">
        <v>235</v>
      </c>
      <c r="E70" s="37">
        <v>4.71</v>
      </c>
      <c r="F70" s="37">
        <f t="shared" si="4"/>
        <v>30.23518091340726</v>
      </c>
      <c r="G70" s="37">
        <f t="shared" si="8"/>
        <v>66.5523</v>
      </c>
      <c r="H70" s="37">
        <f t="shared" si="9"/>
        <v>151.1759045670363</v>
      </c>
      <c r="I70" s="18">
        <f t="shared" si="5"/>
        <v>2.2715353874627366</v>
      </c>
      <c r="N70" s="7"/>
    </row>
    <row r="71" spans="1:14" ht="12.75">
      <c r="A71" s="12" t="s">
        <v>87</v>
      </c>
      <c r="B71" s="15" t="s">
        <v>8</v>
      </c>
      <c r="C71" s="12">
        <v>77</v>
      </c>
      <c r="D71" s="12">
        <v>240</v>
      </c>
      <c r="E71" s="35">
        <v>4.58</v>
      </c>
      <c r="F71" s="35">
        <f t="shared" si="4"/>
        <v>28.51923948542602</v>
      </c>
      <c r="G71" s="35">
        <f t="shared" si="8"/>
        <v>62.92920000000001</v>
      </c>
      <c r="H71" s="35">
        <f t="shared" si="9"/>
        <v>142.5961974271301</v>
      </c>
      <c r="I71" s="17">
        <f t="shared" si="5"/>
        <v>2.265978233111657</v>
      </c>
      <c r="N71" s="1"/>
    </row>
    <row r="72" spans="1:14" ht="12.75">
      <c r="A72" s="12" t="s">
        <v>69</v>
      </c>
      <c r="B72" s="15" t="s">
        <v>4</v>
      </c>
      <c r="C72" s="12">
        <v>75</v>
      </c>
      <c r="D72" s="12">
        <v>273</v>
      </c>
      <c r="E72" s="35">
        <v>5.02</v>
      </c>
      <c r="F72" s="35">
        <f t="shared" si="4"/>
        <v>34.1938710060606</v>
      </c>
      <c r="G72" s="35">
        <f t="shared" si="8"/>
        <v>75.60119999999998</v>
      </c>
      <c r="H72" s="35">
        <f t="shared" si="9"/>
        <v>170.96935503030298</v>
      </c>
      <c r="I72" s="17">
        <f t="shared" si="5"/>
        <v>2.2614635089165653</v>
      </c>
      <c r="N72" s="1"/>
    </row>
    <row r="73" spans="1:14" s="4" customFormat="1" ht="12.75">
      <c r="A73" s="14" t="s">
        <v>60</v>
      </c>
      <c r="B73" s="34" t="s">
        <v>7</v>
      </c>
      <c r="C73" s="14">
        <v>74.5</v>
      </c>
      <c r="D73" s="14">
        <v>237</v>
      </c>
      <c r="E73" s="37">
        <v>4.71</v>
      </c>
      <c r="F73" s="37">
        <f t="shared" si="4"/>
        <v>30.08457975275478</v>
      </c>
      <c r="G73" s="37">
        <f t="shared" si="8"/>
        <v>66.5523</v>
      </c>
      <c r="H73" s="37">
        <f t="shared" si="9"/>
        <v>150.4228987637739</v>
      </c>
      <c r="I73" s="18">
        <f t="shared" si="5"/>
        <v>2.2602208903940797</v>
      </c>
      <c r="N73" s="7"/>
    </row>
    <row r="74" spans="1:14" ht="12.75">
      <c r="A74" s="12" t="s">
        <v>91</v>
      </c>
      <c r="B74" s="15" t="s">
        <v>9</v>
      </c>
      <c r="C74" s="12">
        <v>73</v>
      </c>
      <c r="D74" s="12">
        <v>224</v>
      </c>
      <c r="E74" s="35">
        <v>4.69</v>
      </c>
      <c r="F74" s="35">
        <f t="shared" si="4"/>
        <v>29.614912025111305</v>
      </c>
      <c r="G74" s="35">
        <f t="shared" si="8"/>
        <v>65.98830000000001</v>
      </c>
      <c r="H74" s="35">
        <f t="shared" si="9"/>
        <v>148.07456012555653</v>
      </c>
      <c r="I74" s="17">
        <f t="shared" si="5"/>
        <v>2.2439517327398417</v>
      </c>
      <c r="N74" s="1"/>
    </row>
    <row r="75" spans="1:14" ht="12.75">
      <c r="A75" s="12" t="s">
        <v>0</v>
      </c>
      <c r="B75" s="15" t="s">
        <v>11</v>
      </c>
      <c r="C75" s="12">
        <v>70.25</v>
      </c>
      <c r="D75" s="12">
        <v>177</v>
      </c>
      <c r="E75" s="35">
        <v>4.35</v>
      </c>
      <c r="F75" s="35">
        <f t="shared" si="4"/>
        <v>25.269040877487274</v>
      </c>
      <c r="G75" s="35">
        <f t="shared" si="8"/>
        <v>56.767499999999984</v>
      </c>
      <c r="H75" s="35">
        <f t="shared" si="9"/>
        <v>126.34520438743637</v>
      </c>
      <c r="I75" s="17">
        <f t="shared" si="5"/>
        <v>2.2256608867298437</v>
      </c>
      <c r="N75" s="1"/>
    </row>
    <row r="76" spans="1:14" s="4" customFormat="1" ht="12.75">
      <c r="A76" s="12" t="s">
        <v>70</v>
      </c>
      <c r="B76" s="15" t="s">
        <v>4</v>
      </c>
      <c r="C76" s="12">
        <v>76</v>
      </c>
      <c r="D76" s="12">
        <v>284</v>
      </c>
      <c r="E76" s="35">
        <v>5.1</v>
      </c>
      <c r="F76" s="35">
        <f t="shared" si="4"/>
        <v>34.64170860614455</v>
      </c>
      <c r="G76" s="35">
        <f t="shared" si="8"/>
        <v>78.03</v>
      </c>
      <c r="H76" s="35">
        <f t="shared" si="9"/>
        <v>173.20854303072275</v>
      </c>
      <c r="I76" s="17">
        <f t="shared" si="5"/>
        <v>2.219768589397959</v>
      </c>
      <c r="N76" s="1"/>
    </row>
    <row r="77" spans="1:14" ht="12.75">
      <c r="A77" s="12" t="s">
        <v>46</v>
      </c>
      <c r="B77" s="15" t="s">
        <v>127</v>
      </c>
      <c r="C77" s="12">
        <v>70.5</v>
      </c>
      <c r="D77" s="12">
        <v>211.5</v>
      </c>
      <c r="E77" s="35">
        <v>4.75</v>
      </c>
      <c r="F77" s="35">
        <f t="shared" si="4"/>
        <v>29.980597678916816</v>
      </c>
      <c r="G77" s="35">
        <f t="shared" si="8"/>
        <v>67.6875</v>
      </c>
      <c r="H77" s="35">
        <f t="shared" si="9"/>
        <v>149.90298839458407</v>
      </c>
      <c r="I77" s="17">
        <f t="shared" si="5"/>
        <v>2.214633254213615</v>
      </c>
      <c r="N77" s="1"/>
    </row>
    <row r="78" spans="1:14" ht="12.75">
      <c r="A78" s="12" t="s">
        <v>47</v>
      </c>
      <c r="B78" s="15" t="s">
        <v>127</v>
      </c>
      <c r="C78" s="12">
        <v>70.5</v>
      </c>
      <c r="D78" s="12">
        <v>196</v>
      </c>
      <c r="E78" s="35">
        <v>4.58</v>
      </c>
      <c r="F78" s="35">
        <f t="shared" si="4"/>
        <v>27.783438038145135</v>
      </c>
      <c r="G78" s="35">
        <f t="shared" si="8"/>
        <v>62.92920000000001</v>
      </c>
      <c r="H78" s="35">
        <f t="shared" si="9"/>
        <v>138.91719019072568</v>
      </c>
      <c r="I78" s="17">
        <f t="shared" si="5"/>
        <v>2.2075155919783764</v>
      </c>
      <c r="N78" s="1"/>
    </row>
    <row r="79" spans="1:14" ht="12.75">
      <c r="A79" s="12" t="s">
        <v>71</v>
      </c>
      <c r="B79" s="15" t="s">
        <v>4</v>
      </c>
      <c r="C79" s="12">
        <v>76.25</v>
      </c>
      <c r="D79" s="12">
        <v>288</v>
      </c>
      <c r="E79" s="35">
        <v>5.14</v>
      </c>
      <c r="F79" s="35">
        <f t="shared" si="4"/>
        <v>34.89963946739635</v>
      </c>
      <c r="G79" s="35">
        <f t="shared" si="8"/>
        <v>79.25879999999998</v>
      </c>
      <c r="H79" s="35">
        <f t="shared" si="9"/>
        <v>174.49819733698175</v>
      </c>
      <c r="I79" s="17">
        <f t="shared" si="5"/>
        <v>2.2016255272219842</v>
      </c>
      <c r="N79" s="1"/>
    </row>
    <row r="80" spans="1:14" ht="12.75">
      <c r="A80" s="12" t="s">
        <v>81</v>
      </c>
      <c r="B80" s="15" t="s">
        <v>12</v>
      </c>
      <c r="C80" s="12">
        <v>70</v>
      </c>
      <c r="D80" s="12">
        <v>181</v>
      </c>
      <c r="E80" s="35">
        <v>4.44</v>
      </c>
      <c r="F80" s="35">
        <f t="shared" si="4"/>
        <v>26.024994332096473</v>
      </c>
      <c r="G80" s="35">
        <f t="shared" si="8"/>
        <v>59.14080000000001</v>
      </c>
      <c r="H80" s="35">
        <f t="shared" si="9"/>
        <v>130.12497166048237</v>
      </c>
      <c r="I80" s="17">
        <f t="shared" si="5"/>
        <v>2.200257210935299</v>
      </c>
      <c r="N80" s="1"/>
    </row>
    <row r="81" spans="1:14" ht="12.75">
      <c r="A81" s="11" t="s">
        <v>132</v>
      </c>
      <c r="B81" s="15" t="s">
        <v>12</v>
      </c>
      <c r="C81" s="12">
        <v>72</v>
      </c>
      <c r="D81" s="12">
        <v>196</v>
      </c>
      <c r="E81" s="35">
        <v>4.5</v>
      </c>
      <c r="F81" s="35">
        <f t="shared" si="4"/>
        <v>26.637853570426483</v>
      </c>
      <c r="G81" s="35">
        <f t="shared" si="8"/>
        <v>60.75</v>
      </c>
      <c r="H81" s="35">
        <f t="shared" si="9"/>
        <v>133.18926785213242</v>
      </c>
      <c r="I81" s="17">
        <f t="shared" si="5"/>
        <v>2.192415931722344</v>
      </c>
      <c r="N81" s="1"/>
    </row>
    <row r="82" spans="1:14" ht="12.75">
      <c r="A82" s="12" t="s">
        <v>82</v>
      </c>
      <c r="B82" s="15" t="s">
        <v>12</v>
      </c>
      <c r="C82" s="12">
        <v>71</v>
      </c>
      <c r="D82" s="12">
        <v>193</v>
      </c>
      <c r="E82" s="35">
        <v>4.53</v>
      </c>
      <c r="F82" s="35">
        <f t="shared" si="4"/>
        <v>26.974211619267457</v>
      </c>
      <c r="G82" s="35">
        <f t="shared" si="8"/>
        <v>61.56270000000001</v>
      </c>
      <c r="H82" s="35">
        <f t="shared" si="9"/>
        <v>134.8710580963373</v>
      </c>
      <c r="I82" s="17">
        <f t="shared" si="5"/>
        <v>2.1907917959468524</v>
      </c>
      <c r="N82" s="1"/>
    </row>
    <row r="83" spans="1:14" ht="12.75">
      <c r="A83" s="12" t="s">
        <v>72</v>
      </c>
      <c r="B83" s="15" t="s">
        <v>4</v>
      </c>
      <c r="C83" s="12">
        <v>74.25</v>
      </c>
      <c r="D83" s="12">
        <v>305</v>
      </c>
      <c r="E83" s="35">
        <v>5.45</v>
      </c>
      <c r="F83" s="35">
        <f t="shared" si="4"/>
        <v>38.97759799814283</v>
      </c>
      <c r="G83" s="35">
        <f t="shared" si="8"/>
        <v>89.1075</v>
      </c>
      <c r="H83" s="35">
        <f t="shared" si="9"/>
        <v>194.88798999071417</v>
      </c>
      <c r="I83" s="17">
        <f t="shared" si="5"/>
        <v>2.187110961374903</v>
      </c>
      <c r="N83" s="1"/>
    </row>
    <row r="84" spans="1:14" s="4" customFormat="1" ht="12.75">
      <c r="A84" s="14" t="s">
        <v>48</v>
      </c>
      <c r="B84" s="34" t="s">
        <v>128</v>
      </c>
      <c r="C84" s="14">
        <v>70.75</v>
      </c>
      <c r="D84" s="14">
        <v>193.5</v>
      </c>
      <c r="E84" s="37">
        <v>4.56</v>
      </c>
      <c r="F84" s="37">
        <f>(D84/2.2)/((C84/39.37)*(C84/39.37))</f>
        <v>27.23555500414879</v>
      </c>
      <c r="G84" s="37">
        <f t="shared" si="8"/>
        <v>62.380799999999994</v>
      </c>
      <c r="H84" s="37">
        <f t="shared" si="9"/>
        <v>136.17777502074395</v>
      </c>
      <c r="I84" s="18">
        <f>H84/(G84)</f>
        <v>2.1830078328707545</v>
      </c>
      <c r="N84" s="7"/>
    </row>
    <row r="85" spans="1:14" ht="12.75">
      <c r="A85" s="11" t="s">
        <v>30</v>
      </c>
      <c r="B85" s="15" t="s">
        <v>6</v>
      </c>
      <c r="C85" s="12">
        <v>72.25</v>
      </c>
      <c r="D85" s="12">
        <v>229</v>
      </c>
      <c r="E85" s="35">
        <v>4.86</v>
      </c>
      <c r="F85" s="35">
        <f t="shared" si="4"/>
        <v>30.907788251403286</v>
      </c>
      <c r="G85" s="35">
        <f t="shared" si="8"/>
        <v>70.8588</v>
      </c>
      <c r="H85" s="35">
        <f t="shared" si="9"/>
        <v>154.53894125701643</v>
      </c>
      <c r="I85" s="17">
        <f t="shared" si="5"/>
        <v>2.1809421166745193</v>
      </c>
      <c r="N85" s="1"/>
    </row>
    <row r="86" spans="1:14" s="4" customFormat="1" ht="12.75">
      <c r="A86" s="12" t="s">
        <v>73</v>
      </c>
      <c r="B86" s="15" t="s">
        <v>4</v>
      </c>
      <c r="C86" s="12">
        <v>76.25</v>
      </c>
      <c r="D86" s="12">
        <v>269</v>
      </c>
      <c r="E86" s="35">
        <v>5.01</v>
      </c>
      <c r="F86" s="35">
        <f t="shared" si="4"/>
        <v>32.597232696977834</v>
      </c>
      <c r="G86" s="35">
        <f t="shared" si="8"/>
        <v>75.3003</v>
      </c>
      <c r="H86" s="35">
        <f t="shared" si="9"/>
        <v>162.98616348488918</v>
      </c>
      <c r="I86" s="17">
        <f t="shared" si="5"/>
        <v>2.1644822594981585</v>
      </c>
      <c r="N86" s="1"/>
    </row>
    <row r="87" spans="1:14" s="4" customFormat="1" ht="12.75">
      <c r="A87" s="12" t="s">
        <v>88</v>
      </c>
      <c r="B87" s="15" t="s">
        <v>8</v>
      </c>
      <c r="C87" s="12">
        <v>77</v>
      </c>
      <c r="D87" s="12">
        <v>247</v>
      </c>
      <c r="E87" s="35">
        <v>4.76</v>
      </c>
      <c r="F87" s="35">
        <f t="shared" si="4"/>
        <v>29.351050637084278</v>
      </c>
      <c r="G87" s="35">
        <f t="shared" si="8"/>
        <v>67.97279999999999</v>
      </c>
      <c r="H87" s="35">
        <f t="shared" si="9"/>
        <v>146.7552531854214</v>
      </c>
      <c r="I87" s="17">
        <f t="shared" si="5"/>
        <v>2.1590290996607675</v>
      </c>
      <c r="N87" s="1"/>
    </row>
    <row r="88" spans="1:14" s="4" customFormat="1" ht="12.75">
      <c r="A88" s="14" t="s">
        <v>74</v>
      </c>
      <c r="B88" s="34" t="s">
        <v>4</v>
      </c>
      <c r="C88" s="14">
        <v>75.25</v>
      </c>
      <c r="D88" s="14">
        <v>310.5</v>
      </c>
      <c r="E88" s="37">
        <v>5.47</v>
      </c>
      <c r="F88" s="37">
        <f t="shared" si="4"/>
        <v>38.632849723713655</v>
      </c>
      <c r="G88" s="37">
        <f t="shared" si="8"/>
        <v>89.7627</v>
      </c>
      <c r="H88" s="37">
        <f t="shared" si="9"/>
        <v>193.16424861856828</v>
      </c>
      <c r="I88" s="18">
        <f t="shared" si="5"/>
        <v>2.1519433864909177</v>
      </c>
      <c r="N88" s="7"/>
    </row>
    <row r="89" spans="1:14" s="4" customFormat="1" ht="12.75">
      <c r="A89" s="14" t="s">
        <v>49</v>
      </c>
      <c r="B89" s="34" t="s">
        <v>127</v>
      </c>
      <c r="C89" s="14">
        <v>74</v>
      </c>
      <c r="D89" s="14">
        <v>197</v>
      </c>
      <c r="E89" s="37">
        <v>4.44</v>
      </c>
      <c r="F89" s="37">
        <f t="shared" si="4"/>
        <v>25.346087829537147</v>
      </c>
      <c r="G89" s="37">
        <f t="shared" si="8"/>
        <v>59.14080000000001</v>
      </c>
      <c r="H89" s="37">
        <f t="shared" si="9"/>
        <v>126.73043914768573</v>
      </c>
      <c r="I89" s="18">
        <f t="shared" si="5"/>
        <v>2.1428597372319227</v>
      </c>
      <c r="N89" s="7"/>
    </row>
    <row r="90" spans="1:14" ht="12.75">
      <c r="A90" s="12" t="s">
        <v>75</v>
      </c>
      <c r="B90" s="15" t="s">
        <v>4</v>
      </c>
      <c r="C90" s="12">
        <v>79</v>
      </c>
      <c r="D90" s="12">
        <v>321</v>
      </c>
      <c r="E90" s="35">
        <v>5.32</v>
      </c>
      <c r="F90" s="35">
        <f aca="true" t="shared" si="10" ref="F90:F118">(D90/2.2)/((C90/39.37)*(C90/39.37))</f>
        <v>36.23756426709006</v>
      </c>
      <c r="G90" s="35">
        <f aca="true" t="shared" si="11" ref="G90:G118">+E90*E90*$B$20</f>
        <v>84.9072</v>
      </c>
      <c r="H90" s="35">
        <f aca="true" t="shared" si="12" ref="H90:H118">F90*$B$19</f>
        <v>181.18782133545028</v>
      </c>
      <c r="I90" s="17">
        <f aca="true" t="shared" si="13" ref="I90:I118">H90/(G90)</f>
        <v>2.1339512000802086</v>
      </c>
      <c r="N90" s="1"/>
    </row>
    <row r="91" spans="1:14" ht="12.75">
      <c r="A91" s="12" t="s">
        <v>94</v>
      </c>
      <c r="B91" s="15" t="s">
        <v>10</v>
      </c>
      <c r="C91" s="12">
        <v>71</v>
      </c>
      <c r="D91" s="12">
        <v>202</v>
      </c>
      <c r="E91" s="35">
        <v>4.7</v>
      </c>
      <c r="F91" s="35">
        <f t="shared" si="10"/>
        <v>28.23207640980325</v>
      </c>
      <c r="G91" s="35">
        <f t="shared" si="11"/>
        <v>66.27000000000001</v>
      </c>
      <c r="H91" s="35">
        <f t="shared" si="12"/>
        <v>141.16038204901625</v>
      </c>
      <c r="I91" s="17">
        <f t="shared" si="13"/>
        <v>2.130079704979874</v>
      </c>
      <c r="N91" s="1"/>
    </row>
    <row r="92" spans="1:14" s="4" customFormat="1" ht="12.75">
      <c r="A92" s="12" t="s">
        <v>89</v>
      </c>
      <c r="B92" s="15" t="s">
        <v>8</v>
      </c>
      <c r="C92" s="12">
        <v>75.25</v>
      </c>
      <c r="D92" s="12">
        <v>241</v>
      </c>
      <c r="E92" s="35">
        <v>4.86</v>
      </c>
      <c r="F92" s="35">
        <f t="shared" si="10"/>
        <v>29.985561299243123</v>
      </c>
      <c r="G92" s="35">
        <f t="shared" si="11"/>
        <v>70.8588</v>
      </c>
      <c r="H92" s="35">
        <f t="shared" si="12"/>
        <v>149.92780649621562</v>
      </c>
      <c r="I92" s="17">
        <f t="shared" si="13"/>
        <v>2.1158671399489637</v>
      </c>
      <c r="N92" s="1"/>
    </row>
    <row r="93" spans="1:14" ht="12.75">
      <c r="A93" s="12" t="s">
        <v>50</v>
      </c>
      <c r="B93" s="15" t="s">
        <v>128</v>
      </c>
      <c r="C93" s="12">
        <v>71</v>
      </c>
      <c r="D93" s="12">
        <v>178</v>
      </c>
      <c r="E93" s="35">
        <v>4.43</v>
      </c>
      <c r="F93" s="35">
        <f t="shared" si="10"/>
        <v>24.877770301707812</v>
      </c>
      <c r="G93" s="35">
        <f t="shared" si="11"/>
        <v>58.87469999999999</v>
      </c>
      <c r="H93" s="35">
        <f t="shared" si="12"/>
        <v>124.38885150853906</v>
      </c>
      <c r="I93" s="17">
        <f t="shared" si="13"/>
        <v>2.1127725747823614</v>
      </c>
      <c r="N93" s="1"/>
    </row>
    <row r="94" spans="1:14" s="4" customFormat="1" ht="12.75">
      <c r="A94" s="12" t="s">
        <v>90</v>
      </c>
      <c r="B94" s="15" t="s">
        <v>8</v>
      </c>
      <c r="C94" s="12">
        <v>76</v>
      </c>
      <c r="D94" s="12">
        <v>246</v>
      </c>
      <c r="E94" s="35">
        <v>4.87</v>
      </c>
      <c r="F94" s="35">
        <f t="shared" si="10"/>
        <v>30.006550412364643</v>
      </c>
      <c r="G94" s="35">
        <f t="shared" si="11"/>
        <v>71.1507</v>
      </c>
      <c r="H94" s="35">
        <f t="shared" si="12"/>
        <v>150.0327520618232</v>
      </c>
      <c r="I94" s="17">
        <f t="shared" si="13"/>
        <v>2.1086616443945485</v>
      </c>
      <c r="N94" s="1"/>
    </row>
    <row r="95" spans="1:14" s="4" customFormat="1" ht="12.75">
      <c r="A95" s="12" t="s">
        <v>41</v>
      </c>
      <c r="B95" s="15" t="s">
        <v>129</v>
      </c>
      <c r="C95" s="12">
        <v>75.25</v>
      </c>
      <c r="D95" s="12">
        <v>251</v>
      </c>
      <c r="E95" s="35">
        <v>4.97</v>
      </c>
      <c r="F95" s="35">
        <f t="shared" si="10"/>
        <v>31.229775461037445</v>
      </c>
      <c r="G95" s="35">
        <f t="shared" si="11"/>
        <v>74.1027</v>
      </c>
      <c r="H95" s="35">
        <f t="shared" si="12"/>
        <v>156.14887730518723</v>
      </c>
      <c r="I95" s="17">
        <f t="shared" si="13"/>
        <v>2.1071955179121304</v>
      </c>
      <c r="N95" s="1"/>
    </row>
    <row r="96" spans="1:14" s="4" customFormat="1" ht="12.75">
      <c r="A96" s="12" t="s">
        <v>76</v>
      </c>
      <c r="B96" s="15" t="s">
        <v>4</v>
      </c>
      <c r="C96" s="12">
        <v>75</v>
      </c>
      <c r="D96" s="12">
        <v>278</v>
      </c>
      <c r="E96" s="35">
        <v>5.26</v>
      </c>
      <c r="F96" s="35">
        <f t="shared" si="10"/>
        <v>34.820132379797975</v>
      </c>
      <c r="G96" s="35">
        <f t="shared" si="11"/>
        <v>83.0028</v>
      </c>
      <c r="H96" s="35">
        <f t="shared" si="12"/>
        <v>174.10066189898987</v>
      </c>
      <c r="I96" s="17">
        <f t="shared" si="13"/>
        <v>2.0975275761659833</v>
      </c>
      <c r="N96" s="1"/>
    </row>
    <row r="97" spans="1:14" ht="12.75">
      <c r="A97" s="12" t="s">
        <v>77</v>
      </c>
      <c r="B97" s="15" t="s">
        <v>4</v>
      </c>
      <c r="C97" s="12">
        <v>77.5</v>
      </c>
      <c r="D97" s="12">
        <v>291</v>
      </c>
      <c r="E97" s="35">
        <v>5.22</v>
      </c>
      <c r="F97" s="35">
        <f t="shared" si="10"/>
        <v>34.13482909090908</v>
      </c>
      <c r="G97" s="35">
        <f t="shared" si="11"/>
        <v>81.74519999999998</v>
      </c>
      <c r="H97" s="35">
        <f t="shared" si="12"/>
        <v>170.6741454545454</v>
      </c>
      <c r="I97" s="17">
        <f t="shared" si="13"/>
        <v>2.0878797220453977</v>
      </c>
      <c r="N97" s="1"/>
    </row>
    <row r="98" spans="1:14" ht="12.75">
      <c r="A98" s="12" t="s">
        <v>78</v>
      </c>
      <c r="B98" s="15" t="s">
        <v>4</v>
      </c>
      <c r="C98" s="12">
        <v>73.5</v>
      </c>
      <c r="D98" s="12">
        <v>285</v>
      </c>
      <c r="E98" s="35">
        <v>5.45</v>
      </c>
      <c r="F98" s="35">
        <f t="shared" si="10"/>
        <v>37.16878207312609</v>
      </c>
      <c r="G98" s="35">
        <f t="shared" si="11"/>
        <v>89.1075</v>
      </c>
      <c r="H98" s="35">
        <f t="shared" si="12"/>
        <v>185.84391036563045</v>
      </c>
      <c r="I98" s="17">
        <f t="shared" si="13"/>
        <v>2.0856146830023334</v>
      </c>
      <c r="N98" s="1"/>
    </row>
    <row r="99" spans="1:14" s="4" customFormat="1" ht="12.75">
      <c r="A99" s="14" t="s">
        <v>83</v>
      </c>
      <c r="B99" s="34" t="s">
        <v>12</v>
      </c>
      <c r="C99" s="14">
        <v>76.5</v>
      </c>
      <c r="D99" s="14">
        <v>213</v>
      </c>
      <c r="E99" s="37">
        <v>4.53</v>
      </c>
      <c r="F99" s="37">
        <f t="shared" si="10"/>
        <v>25.64276674472522</v>
      </c>
      <c r="G99" s="37">
        <f t="shared" si="11"/>
        <v>61.56270000000001</v>
      </c>
      <c r="H99" s="37">
        <f t="shared" si="12"/>
        <v>128.2138337236261</v>
      </c>
      <c r="I99" s="18">
        <f t="shared" si="13"/>
        <v>2.082654492470702</v>
      </c>
      <c r="N99" s="7"/>
    </row>
    <row r="100" spans="1:14" ht="12.75">
      <c r="A100" s="12" t="s">
        <v>31</v>
      </c>
      <c r="B100" s="15" t="s">
        <v>6</v>
      </c>
      <c r="C100" s="12">
        <v>75.5</v>
      </c>
      <c r="D100" s="12">
        <v>245</v>
      </c>
      <c r="E100" s="35">
        <v>4.96</v>
      </c>
      <c r="F100" s="35">
        <f t="shared" si="10"/>
        <v>30.281705387722223</v>
      </c>
      <c r="G100" s="35">
        <f t="shared" si="11"/>
        <v>73.8048</v>
      </c>
      <c r="H100" s="35">
        <f t="shared" si="12"/>
        <v>151.40852693861112</v>
      </c>
      <c r="I100" s="17">
        <f t="shared" si="13"/>
        <v>2.0514726269647925</v>
      </c>
      <c r="N100" s="1"/>
    </row>
    <row r="101" spans="1:14" ht="12.75">
      <c r="A101" s="12" t="s">
        <v>61</v>
      </c>
      <c r="B101" s="15" t="s">
        <v>7</v>
      </c>
      <c r="C101" s="12">
        <v>73.75</v>
      </c>
      <c r="D101" s="12">
        <v>205</v>
      </c>
      <c r="E101" s="35">
        <v>4.65</v>
      </c>
      <c r="F101" s="35">
        <f t="shared" si="10"/>
        <v>26.554489733880015</v>
      </c>
      <c r="G101" s="35">
        <f t="shared" si="11"/>
        <v>64.8675</v>
      </c>
      <c r="H101" s="35">
        <f t="shared" si="12"/>
        <v>132.77244866940006</v>
      </c>
      <c r="I101" s="17">
        <f t="shared" si="13"/>
        <v>2.0468254313701015</v>
      </c>
      <c r="N101" s="1"/>
    </row>
    <row r="102" spans="1:14" ht="12.75">
      <c r="A102" s="12" t="s">
        <v>95</v>
      </c>
      <c r="B102" s="15" t="s">
        <v>11</v>
      </c>
      <c r="C102" s="12">
        <v>72.25</v>
      </c>
      <c r="D102" s="12">
        <v>202</v>
      </c>
      <c r="E102" s="35">
        <v>4.72</v>
      </c>
      <c r="F102" s="35">
        <f t="shared" si="10"/>
        <v>27.26363854490596</v>
      </c>
      <c r="G102" s="35">
        <f t="shared" si="11"/>
        <v>66.83519999999999</v>
      </c>
      <c r="H102" s="35">
        <f t="shared" si="12"/>
        <v>136.3181927245298</v>
      </c>
      <c r="I102" s="17">
        <f t="shared" si="13"/>
        <v>2.0396167397498597</v>
      </c>
      <c r="N102" s="1"/>
    </row>
    <row r="103" spans="1:14" ht="12.75">
      <c r="A103" s="12" t="s">
        <v>51</v>
      </c>
      <c r="B103" s="15" t="s">
        <v>127</v>
      </c>
      <c r="C103" s="12">
        <v>72.5</v>
      </c>
      <c r="D103" s="12">
        <v>195</v>
      </c>
      <c r="E103" s="35">
        <v>4.63</v>
      </c>
      <c r="F103" s="35">
        <f t="shared" si="10"/>
        <v>26.137662566209052</v>
      </c>
      <c r="G103" s="35">
        <f t="shared" si="11"/>
        <v>64.3107</v>
      </c>
      <c r="H103" s="35">
        <f t="shared" si="12"/>
        <v>130.68831283104527</v>
      </c>
      <c r="I103" s="17">
        <f t="shared" si="13"/>
        <v>2.0321394858249913</v>
      </c>
      <c r="N103" s="1"/>
    </row>
    <row r="104" spans="1:14" ht="12.75">
      <c r="A104" s="12" t="s">
        <v>56</v>
      </c>
      <c r="B104" s="15" t="s">
        <v>7</v>
      </c>
      <c r="C104" s="12">
        <v>72</v>
      </c>
      <c r="D104" s="12">
        <v>198</v>
      </c>
      <c r="E104" s="35">
        <v>4.71</v>
      </c>
      <c r="F104" s="35">
        <f t="shared" si="10"/>
        <v>26.909668402777772</v>
      </c>
      <c r="G104" s="35">
        <f t="shared" si="11"/>
        <v>66.5523</v>
      </c>
      <c r="H104" s="35">
        <f t="shared" si="12"/>
        <v>134.54834201388886</v>
      </c>
      <c r="I104" s="17">
        <f t="shared" si="13"/>
        <v>2.021693345141924</v>
      </c>
      <c r="N104" s="1"/>
    </row>
    <row r="105" spans="1:14" ht="12.75">
      <c r="A105" s="12" t="s">
        <v>42</v>
      </c>
      <c r="B105" s="15" t="s">
        <v>129</v>
      </c>
      <c r="C105" s="12">
        <v>75.5</v>
      </c>
      <c r="D105" s="12">
        <v>247</v>
      </c>
      <c r="E105" s="35">
        <v>5.03</v>
      </c>
      <c r="F105" s="35">
        <f t="shared" si="10"/>
        <v>30.528902982724038</v>
      </c>
      <c r="G105" s="35">
        <f t="shared" si="11"/>
        <v>75.90270000000001</v>
      </c>
      <c r="H105" s="35">
        <f t="shared" si="12"/>
        <v>152.64451491362018</v>
      </c>
      <c r="I105" s="17">
        <f t="shared" si="13"/>
        <v>2.0110551391929428</v>
      </c>
      <c r="N105" s="1"/>
    </row>
    <row r="106" spans="1:14" ht="12.75">
      <c r="A106" s="12" t="s">
        <v>52</v>
      </c>
      <c r="B106" s="15" t="s">
        <v>127</v>
      </c>
      <c r="C106" s="12">
        <v>73</v>
      </c>
      <c r="D106" s="12">
        <v>179</v>
      </c>
      <c r="E106" s="35">
        <v>4.43</v>
      </c>
      <c r="F106" s="35">
        <f t="shared" si="10"/>
        <v>23.665487734352336</v>
      </c>
      <c r="G106" s="35">
        <f t="shared" si="11"/>
        <v>58.87469999999999</v>
      </c>
      <c r="H106" s="35">
        <f t="shared" si="12"/>
        <v>118.32743867176168</v>
      </c>
      <c r="I106" s="17">
        <f t="shared" si="13"/>
        <v>2.0098181166402838</v>
      </c>
      <c r="N106" s="1"/>
    </row>
    <row r="107" spans="1:14" ht="12.75">
      <c r="A107" s="12" t="s">
        <v>35</v>
      </c>
      <c r="B107" s="15" t="s">
        <v>126</v>
      </c>
      <c r="C107" s="12">
        <v>70.75</v>
      </c>
      <c r="D107" s="12">
        <v>222</v>
      </c>
      <c r="E107" s="35">
        <v>5.1</v>
      </c>
      <c r="F107" s="35">
        <f t="shared" si="10"/>
        <v>31.246993338093183</v>
      </c>
      <c r="G107" s="35">
        <f t="shared" si="11"/>
        <v>78.03</v>
      </c>
      <c r="H107" s="35">
        <f t="shared" si="12"/>
        <v>156.2349666904659</v>
      </c>
      <c r="I107" s="17">
        <f t="shared" si="13"/>
        <v>2.002242300275098</v>
      </c>
      <c r="N107" s="1"/>
    </row>
    <row r="108" spans="1:14" ht="12.75">
      <c r="A108" s="12" t="s">
        <v>84</v>
      </c>
      <c r="B108" s="15" t="s">
        <v>12</v>
      </c>
      <c r="C108" s="12">
        <v>71.5</v>
      </c>
      <c r="D108" s="12">
        <v>194</v>
      </c>
      <c r="E108" s="35">
        <v>4.74</v>
      </c>
      <c r="F108" s="35">
        <f t="shared" si="10"/>
        <v>26.73608388051871</v>
      </c>
      <c r="G108" s="35">
        <f t="shared" si="11"/>
        <v>67.4028</v>
      </c>
      <c r="H108" s="35">
        <f t="shared" si="12"/>
        <v>133.68041940259354</v>
      </c>
      <c r="I108" s="17">
        <f t="shared" si="13"/>
        <v>1.983306619348062</v>
      </c>
      <c r="N108" s="1"/>
    </row>
    <row r="109" spans="1:14" s="4" customFormat="1" ht="12.75">
      <c r="A109" s="12" t="s">
        <v>96</v>
      </c>
      <c r="B109" s="15" t="s">
        <v>10</v>
      </c>
      <c r="C109" s="12">
        <v>70.75</v>
      </c>
      <c r="D109" s="12">
        <v>196</v>
      </c>
      <c r="E109" s="35">
        <v>4.83</v>
      </c>
      <c r="F109" s="35">
        <f t="shared" si="10"/>
        <v>27.587435559757942</v>
      </c>
      <c r="G109" s="35">
        <f t="shared" si="11"/>
        <v>69.9867</v>
      </c>
      <c r="H109" s="35">
        <f t="shared" si="12"/>
        <v>137.93717779878972</v>
      </c>
      <c r="I109" s="17">
        <f t="shared" si="13"/>
        <v>1.9709055834721414</v>
      </c>
      <c r="N109" s="1"/>
    </row>
    <row r="110" spans="1:9" s="1" customFormat="1" ht="12.75">
      <c r="A110" s="12" t="s">
        <v>92</v>
      </c>
      <c r="B110" s="15" t="s">
        <v>9</v>
      </c>
      <c r="C110" s="12">
        <v>72</v>
      </c>
      <c r="D110" s="12">
        <v>196</v>
      </c>
      <c r="E110" s="35">
        <v>4.76</v>
      </c>
      <c r="F110" s="35">
        <f t="shared" si="10"/>
        <v>26.637853570426483</v>
      </c>
      <c r="G110" s="35">
        <f t="shared" si="11"/>
        <v>67.97279999999999</v>
      </c>
      <c r="H110" s="35">
        <f t="shared" si="12"/>
        <v>133.18926785213242</v>
      </c>
      <c r="I110" s="17">
        <f t="shared" si="13"/>
        <v>1.9594494835012304</v>
      </c>
    </row>
    <row r="111" spans="1:9" s="1" customFormat="1" ht="12.75">
      <c r="A111" s="12" t="s">
        <v>62</v>
      </c>
      <c r="B111" s="15" t="s">
        <v>7</v>
      </c>
      <c r="C111" s="12">
        <v>72.75</v>
      </c>
      <c r="D111" s="12">
        <v>215</v>
      </c>
      <c r="E111" s="35">
        <v>4.94</v>
      </c>
      <c r="F111" s="35">
        <f t="shared" si="10"/>
        <v>28.620723850257274</v>
      </c>
      <c r="G111" s="35">
        <f t="shared" si="11"/>
        <v>73.2108</v>
      </c>
      <c r="H111" s="35">
        <f t="shared" si="12"/>
        <v>143.10361925128637</v>
      </c>
      <c r="I111" s="17">
        <f t="shared" si="13"/>
        <v>1.9546790808362478</v>
      </c>
    </row>
    <row r="112" spans="1:9" s="1" customFormat="1" ht="12.75">
      <c r="A112" s="12" t="s">
        <v>53</v>
      </c>
      <c r="B112" s="15" t="s">
        <v>127</v>
      </c>
      <c r="C112" s="12">
        <v>72.25</v>
      </c>
      <c r="D112" s="12">
        <v>187</v>
      </c>
      <c r="E112" s="35">
        <v>4.75</v>
      </c>
      <c r="F112" s="35">
        <f t="shared" si="10"/>
        <v>25.23911093018522</v>
      </c>
      <c r="G112" s="35">
        <f t="shared" si="11"/>
        <v>67.6875</v>
      </c>
      <c r="H112" s="35">
        <f t="shared" si="12"/>
        <v>126.1955546509261</v>
      </c>
      <c r="I112" s="17">
        <f t="shared" si="13"/>
        <v>1.8643849255907827</v>
      </c>
    </row>
    <row r="113" spans="1:9" s="7" customFormat="1" ht="12.75">
      <c r="A113" s="14" t="s">
        <v>36</v>
      </c>
      <c r="B113" s="34" t="s">
        <v>126</v>
      </c>
      <c r="C113" s="14">
        <v>73</v>
      </c>
      <c r="D113" s="14">
        <v>221</v>
      </c>
      <c r="E113" s="37">
        <v>5.22</v>
      </c>
      <c r="F113" s="37">
        <f t="shared" si="10"/>
        <v>29.218283739060706</v>
      </c>
      <c r="G113" s="37">
        <f t="shared" si="11"/>
        <v>81.74519999999998</v>
      </c>
      <c r="H113" s="37">
        <f t="shared" si="12"/>
        <v>146.09141869530353</v>
      </c>
      <c r="I113" s="18">
        <f t="shared" si="13"/>
        <v>1.7871559271407198</v>
      </c>
    </row>
    <row r="114" spans="1:9" s="1" customFormat="1" ht="12.75">
      <c r="A114" s="12" t="s">
        <v>85</v>
      </c>
      <c r="B114" s="15" t="s">
        <v>12</v>
      </c>
      <c r="C114" s="12">
        <v>71</v>
      </c>
      <c r="D114" s="12">
        <v>159</v>
      </c>
      <c r="E114" s="35">
        <v>4.61</v>
      </c>
      <c r="F114" s="35">
        <f t="shared" si="10"/>
        <v>22.222277966132257</v>
      </c>
      <c r="G114" s="35">
        <f t="shared" si="11"/>
        <v>63.75630000000001</v>
      </c>
      <c r="H114" s="35">
        <f t="shared" si="12"/>
        <v>111.11138983066128</v>
      </c>
      <c r="I114" s="17">
        <f t="shared" si="13"/>
        <v>1.7427515371917954</v>
      </c>
    </row>
    <row r="115" spans="1:9" s="7" customFormat="1" ht="12.75">
      <c r="A115" s="14" t="s">
        <v>97</v>
      </c>
      <c r="B115" s="34" t="s">
        <v>10</v>
      </c>
      <c r="C115" s="14">
        <v>71</v>
      </c>
      <c r="D115" s="14">
        <v>187</v>
      </c>
      <c r="E115" s="37">
        <v>5</v>
      </c>
      <c r="F115" s="37">
        <f t="shared" si="10"/>
        <v>26.135635092243604</v>
      </c>
      <c r="G115" s="37">
        <f t="shared" si="11"/>
        <v>75</v>
      </c>
      <c r="H115" s="37">
        <f t="shared" si="12"/>
        <v>130.67817546121802</v>
      </c>
      <c r="I115" s="18">
        <f t="shared" si="13"/>
        <v>1.7423756728162403</v>
      </c>
    </row>
    <row r="116" spans="1:14" s="7" customFormat="1" ht="12.75">
      <c r="A116" s="12" t="s">
        <v>98</v>
      </c>
      <c r="B116" s="15" t="s">
        <v>10</v>
      </c>
      <c r="C116" s="12">
        <v>68</v>
      </c>
      <c r="D116" s="12">
        <v>183</v>
      </c>
      <c r="E116" s="35">
        <v>5.17</v>
      </c>
      <c r="F116" s="35">
        <f t="shared" si="10"/>
        <v>27.88312290618118</v>
      </c>
      <c r="G116" s="35">
        <f t="shared" si="11"/>
        <v>80.1867</v>
      </c>
      <c r="H116" s="35">
        <f t="shared" si="12"/>
        <v>139.41561453090588</v>
      </c>
      <c r="I116" s="17">
        <f t="shared" si="13"/>
        <v>1.7386376360531843</v>
      </c>
      <c r="N116" s="1"/>
    </row>
    <row r="117" spans="1:14" s="7" customFormat="1" ht="12.75">
      <c r="A117" s="12" t="s">
        <v>99</v>
      </c>
      <c r="B117" s="15" t="s">
        <v>11</v>
      </c>
      <c r="C117" s="12">
        <v>74.5</v>
      </c>
      <c r="D117" s="12">
        <v>208</v>
      </c>
      <c r="E117" s="35">
        <v>5.07</v>
      </c>
      <c r="F117" s="35">
        <f t="shared" si="10"/>
        <v>26.40334425558225</v>
      </c>
      <c r="G117" s="35">
        <f t="shared" si="11"/>
        <v>77.1147</v>
      </c>
      <c r="H117" s="35">
        <f t="shared" si="12"/>
        <v>132.01672127791124</v>
      </c>
      <c r="I117" s="17">
        <f t="shared" si="13"/>
        <v>1.7119527311642428</v>
      </c>
      <c r="N117" s="1"/>
    </row>
    <row r="118" spans="1:9" s="1" customFormat="1" ht="12.75">
      <c r="A118" s="12" t="s">
        <v>100</v>
      </c>
      <c r="B118" s="15" t="s">
        <v>10</v>
      </c>
      <c r="C118" s="12">
        <v>69.75</v>
      </c>
      <c r="D118" s="12">
        <v>172</v>
      </c>
      <c r="E118" s="35">
        <v>4.97</v>
      </c>
      <c r="F118" s="35">
        <f t="shared" si="10"/>
        <v>24.908534231200893</v>
      </c>
      <c r="G118" s="35">
        <f t="shared" si="11"/>
        <v>74.1027</v>
      </c>
      <c r="H118" s="35">
        <f t="shared" si="12"/>
        <v>124.54267115600446</v>
      </c>
      <c r="I118" s="17">
        <f t="shared" si="13"/>
        <v>1.6806765631482317</v>
      </c>
    </row>
    <row r="119" s="1" customFormat="1" ht="12.75"/>
    <row r="120" spans="8:9" s="1" customFormat="1" ht="12.75">
      <c r="H120" s="32" t="s">
        <v>122</v>
      </c>
      <c r="I120" s="33">
        <f>AVERAGE(I31:I118)</f>
        <v>2.232717904548554</v>
      </c>
    </row>
    <row r="121" s="1" customFormat="1" ht="12.75"/>
    <row r="122" spans="1:9" s="1" customFormat="1" ht="12.75">
      <c r="A122"/>
      <c r="B122" s="5"/>
      <c r="C122"/>
      <c r="D122"/>
      <c r="E122"/>
      <c r="F122" s="2"/>
      <c r="G122"/>
      <c r="H122" s="2"/>
      <c r="I122" s="2"/>
    </row>
    <row r="123" s="1" customFormat="1" ht="12.75">
      <c r="I123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Interliant,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ssage</dc:creator>
  <cp:keywords/>
  <dc:description/>
  <cp:lastModifiedBy>Will Stewart</cp:lastModifiedBy>
  <dcterms:created xsi:type="dcterms:W3CDTF">2001-02-23T22:39:35Z</dcterms:created>
  <dcterms:modified xsi:type="dcterms:W3CDTF">2001-03-26T23:11:34Z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